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21.xml" ContentType="application/vnd.openxmlformats-officedocument.drawing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83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worksheets/sheet27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8" windowWidth="12384" windowHeight="8700" firstSheet="15" activeTab="16"/>
  </bookViews>
  <sheets>
    <sheet name="общие сведения" sheetId="107" r:id="rId1"/>
    <sheet name="город,район,округ, регион" sheetId="116" r:id="rId2"/>
    <sheet name="диаграмма ср. балл" sheetId="117" r:id="rId3"/>
    <sheet name="диаграмма ср. оценка" sheetId="118" r:id="rId4"/>
    <sheet name="выбор экз" sheetId="105" r:id="rId5"/>
    <sheet name="выбор экз В.отд." sheetId="124" r:id="rId6"/>
    <sheet name="форма сдачи" sheetId="55" r:id="rId7"/>
    <sheet name="наиб наим балл" sheetId="106" r:id="rId8"/>
    <sheet name="оценки по алгебре" sheetId="30" r:id="rId9"/>
    <sheet name="оценки по алгебре В.отд." sheetId="119" r:id="rId10"/>
    <sheet name="оценки по русскому" sheetId="104" r:id="rId11"/>
    <sheet name="оценки по русскому В.отд." sheetId="120" r:id="rId12"/>
    <sheet name="оценки по физике" sheetId="108" r:id="rId13"/>
    <sheet name="оценки по истории" sheetId="109" r:id="rId14"/>
    <sheet name="оценки по истории В.отд." sheetId="133" r:id="rId15"/>
    <sheet name="оценки по химии" sheetId="110" r:id="rId16"/>
    <sheet name="оценки по биологии в.отд." sheetId="134" r:id="rId17"/>
    <sheet name="оценки по географии в.отд." sheetId="135" r:id="rId18"/>
    <sheet name="оценки по обществознанию" sheetId="113" r:id="rId19"/>
    <sheet name="Оценки по информат" sheetId="130" r:id="rId20"/>
    <sheet name="Оценки по английскому" sheetId="131" r:id="rId21"/>
    <sheet name="Оценки по литерат" sheetId="132" r:id="rId22"/>
    <sheet name="средний балл" sheetId="126" r:id="rId23"/>
    <sheet name="качество знаний алгебра" sheetId="51" r:id="rId24"/>
    <sheet name="качество знаний алгебра В.отд." sheetId="127" r:id="rId25"/>
    <sheet name="17" sheetId="64" r:id="rId26"/>
    <sheet name="качество знаний рус.яз." sheetId="52" r:id="rId27"/>
    <sheet name="качество знаний рус.яз.В.отд." sheetId="128" r:id="rId28"/>
    <sheet name="19" sheetId="65" r:id="rId29"/>
    <sheet name="качество знаний город и район" sheetId="125" r:id="rId30"/>
    <sheet name="21" sheetId="18" r:id="rId31"/>
    <sheet name="22" sheetId="80" r:id="rId32"/>
    <sheet name="Лист1" sheetId="12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8" hidden="1">'оценки по алгебре'!$A$2:$N$35</definedName>
    <definedName name="_xlnm._FilterDatabase" localSheetId="9" hidden="1">'оценки по алгебре В.отд.'!$A$2:$X$38</definedName>
    <definedName name="_xlnm._FilterDatabase" localSheetId="16" hidden="1">'оценки по биологии в.отд.'!$A$2:$X$38</definedName>
    <definedName name="_xlnm._FilterDatabase" localSheetId="17" hidden="1">'оценки по географии в.отд.'!$A$2:$X$38</definedName>
    <definedName name="_xlnm._FilterDatabase" localSheetId="14" hidden="1">'оценки по истории В.отд.'!$A$2:$X$38</definedName>
    <definedName name="_xlnm._FilterDatabase" localSheetId="10" hidden="1">'оценки по русскому'!$A$13:$N$35</definedName>
    <definedName name="S1_FileName" localSheetId="4" hidden="1">[5]XLR_NoRangeSheet!$G$6</definedName>
    <definedName name="S1_FileName" localSheetId="5" hidden="1">[5]XLR_NoRangeSheet!$G$6</definedName>
    <definedName name="S1_FileName" localSheetId="2" hidden="1">[7]XLR_NoRangeSheet!$G$6</definedName>
    <definedName name="S1_FileName" localSheetId="3" hidden="1">[7]XLR_NoRangeSheet!$G$6</definedName>
    <definedName name="S1_FileName" localSheetId="7" hidden="1">[5]XLR_NoRangeSheet!$G$6</definedName>
    <definedName name="S1_FileName" hidden="1">[2]XLR_NoRangeSheet!$G$6</definedName>
    <definedName name="S1_FName1" localSheetId="4" hidden="1">[5]XLR_NoRangeSheet!$H$6</definedName>
    <definedName name="S1_FName1" localSheetId="5" hidden="1">[5]XLR_NoRangeSheet!$H$6</definedName>
    <definedName name="S1_FName1" localSheetId="2" hidden="1">[7]XLR_NoRangeSheet!$H$6</definedName>
    <definedName name="S1_FName1" localSheetId="3" hidden="1">[7]XLR_NoRangeSheet!$H$6</definedName>
    <definedName name="S1_FName1" localSheetId="7" hidden="1">[5]XLR_NoRangeSheet!$H$6</definedName>
    <definedName name="S1_FName1" hidden="1">[2]XLR_NoRangeSheet!$H$6</definedName>
    <definedName name="S1_FName10" localSheetId="4" hidden="1">[5]XLR_NoRangeSheet!$Q$6</definedName>
    <definedName name="S1_FName10" localSheetId="5" hidden="1">[5]XLR_NoRangeSheet!$Q$6</definedName>
    <definedName name="S1_FName10" localSheetId="2" hidden="1">[7]XLR_NoRangeSheet!$Q$6</definedName>
    <definedName name="S1_FName10" localSheetId="3" hidden="1">[7]XLR_NoRangeSheet!$Q$6</definedName>
    <definedName name="S1_FName10" localSheetId="7" hidden="1">[5]XLR_NoRangeSheet!$Q$6</definedName>
    <definedName name="S1_FName10" hidden="1">[2]XLR_NoRangeSheet!$Q$6</definedName>
    <definedName name="S1_FName11" localSheetId="4" hidden="1">[5]XLR_NoRangeSheet!$R$6</definedName>
    <definedName name="S1_FName11" localSheetId="5" hidden="1">[5]XLR_NoRangeSheet!$R$6</definedName>
    <definedName name="S1_FName11" localSheetId="2" hidden="1">[7]XLR_NoRangeSheet!$R$6</definedName>
    <definedName name="S1_FName11" localSheetId="3" hidden="1">[7]XLR_NoRangeSheet!$R$6</definedName>
    <definedName name="S1_FName11" localSheetId="7" hidden="1">[5]XLR_NoRangeSheet!$R$6</definedName>
    <definedName name="S1_FName11" hidden="1">[2]XLR_NoRangeSheet!$R$6</definedName>
    <definedName name="S1_FName12" localSheetId="4" hidden="1">[5]XLR_NoRangeSheet!$S$6</definedName>
    <definedName name="S1_FName12" localSheetId="5" hidden="1">[5]XLR_NoRangeSheet!$S$6</definedName>
    <definedName name="S1_FName12" localSheetId="2" hidden="1">[7]XLR_NoRangeSheet!$S$6</definedName>
    <definedName name="S1_FName12" localSheetId="3" hidden="1">[7]XLR_NoRangeSheet!$S$6</definedName>
    <definedName name="S1_FName12" localSheetId="7" hidden="1">[5]XLR_NoRangeSheet!$S$6</definedName>
    <definedName name="S1_FName12" hidden="1">[2]XLR_NoRangeSheet!$S$6</definedName>
    <definedName name="S1_FName13" localSheetId="4" hidden="1">[5]XLR_NoRangeSheet!$T$6</definedName>
    <definedName name="S1_FName13" localSheetId="5" hidden="1">[5]XLR_NoRangeSheet!$T$6</definedName>
    <definedName name="S1_FName13" localSheetId="2" hidden="1">[7]XLR_NoRangeSheet!$T$6</definedName>
    <definedName name="S1_FName13" localSheetId="3" hidden="1">[7]XLR_NoRangeSheet!$T$6</definedName>
    <definedName name="S1_FName13" localSheetId="7" hidden="1">[5]XLR_NoRangeSheet!$T$6</definedName>
    <definedName name="S1_FName13" hidden="1">[2]XLR_NoRangeSheet!$T$6</definedName>
    <definedName name="S1_FName14" localSheetId="4" hidden="1">[5]XLR_NoRangeSheet!$U$6</definedName>
    <definedName name="S1_FName14" localSheetId="5" hidden="1">[5]XLR_NoRangeSheet!$U$6</definedName>
    <definedName name="S1_FName14" localSheetId="2" hidden="1">[7]XLR_NoRangeSheet!$U$6</definedName>
    <definedName name="S1_FName14" localSheetId="3" hidden="1">[7]XLR_NoRangeSheet!$U$6</definedName>
    <definedName name="S1_FName14" localSheetId="7" hidden="1">[5]XLR_NoRangeSheet!$U$6</definedName>
    <definedName name="S1_FName14" hidden="1">[2]XLR_NoRangeSheet!$U$6</definedName>
    <definedName name="S1_FName15" localSheetId="4" hidden="1">[5]XLR_NoRangeSheet!$V$6</definedName>
    <definedName name="S1_FName15" localSheetId="5" hidden="1">[5]XLR_NoRangeSheet!$V$6</definedName>
    <definedName name="S1_FName15" localSheetId="2" hidden="1">[7]XLR_NoRangeSheet!$V$6</definedName>
    <definedName name="S1_FName15" localSheetId="3" hidden="1">[7]XLR_NoRangeSheet!$V$6</definedName>
    <definedName name="S1_FName15" localSheetId="7" hidden="1">[5]XLR_NoRangeSheet!$V$6</definedName>
    <definedName name="S1_FName15" hidden="1">[2]XLR_NoRangeSheet!$V$6</definedName>
    <definedName name="S1_FName16" localSheetId="4" hidden="1">[5]XLR_NoRangeSheet!$W$6</definedName>
    <definedName name="S1_FName16" localSheetId="5" hidden="1">[5]XLR_NoRangeSheet!$W$6</definedName>
    <definedName name="S1_FName16" localSheetId="2" hidden="1">[7]XLR_NoRangeSheet!$W$6</definedName>
    <definedName name="S1_FName16" localSheetId="3" hidden="1">[7]XLR_NoRangeSheet!$W$6</definedName>
    <definedName name="S1_FName16" localSheetId="7" hidden="1">[5]XLR_NoRangeSheet!$W$6</definedName>
    <definedName name="S1_FName16" hidden="1">[2]XLR_NoRangeSheet!$W$6</definedName>
    <definedName name="S1_FName17" localSheetId="4" hidden="1">[5]XLR_NoRangeSheet!$X$6</definedName>
    <definedName name="S1_FName17" localSheetId="5" hidden="1">[5]XLR_NoRangeSheet!$X$6</definedName>
    <definedName name="S1_FName17" localSheetId="2" hidden="1">[7]XLR_NoRangeSheet!$X$6</definedName>
    <definedName name="S1_FName17" localSheetId="3" hidden="1">[7]XLR_NoRangeSheet!$X$6</definedName>
    <definedName name="S1_FName17" localSheetId="7" hidden="1">[5]XLR_NoRangeSheet!$X$6</definedName>
    <definedName name="S1_FName17" hidden="1">[2]XLR_NoRangeSheet!$X$6</definedName>
    <definedName name="S1_FName18" localSheetId="4" hidden="1">[4]XLR_NoRangeSheet!$X$6</definedName>
    <definedName name="S1_FName18" localSheetId="5" hidden="1">[4]XLR_NoRangeSheet!$X$6</definedName>
    <definedName name="S1_FName18" localSheetId="2" hidden="1">[6]XLR_NoRangeSheet!$X$6</definedName>
    <definedName name="S1_FName18" localSheetId="3" hidden="1">[6]XLR_NoRangeSheet!$X$6</definedName>
    <definedName name="S1_FName18" localSheetId="7" hidden="1">[4]XLR_NoRangeSheet!$X$6</definedName>
    <definedName name="S1_FName18" localSheetId="20" hidden="1">#REF!</definedName>
    <definedName name="S1_FName18" localSheetId="19" hidden="1">#REF!</definedName>
    <definedName name="S1_FName18" localSheetId="21" hidden="1">#REF!</definedName>
    <definedName name="S1_FName18" hidden="1">#REF!</definedName>
    <definedName name="S1_FName2" localSheetId="4" hidden="1">[5]XLR_NoRangeSheet!$I$6</definedName>
    <definedName name="S1_FName2" localSheetId="5" hidden="1">[5]XLR_NoRangeSheet!$I$6</definedName>
    <definedName name="S1_FName2" localSheetId="2" hidden="1">[7]XLR_NoRangeSheet!$I$6</definedName>
    <definedName name="S1_FName2" localSheetId="3" hidden="1">[7]XLR_NoRangeSheet!$I$6</definedName>
    <definedName name="S1_FName2" localSheetId="7" hidden="1">[5]XLR_NoRangeSheet!$I$6</definedName>
    <definedName name="S1_FName2" hidden="1">[2]XLR_NoRangeSheet!$I$6</definedName>
    <definedName name="S1_FName3" localSheetId="4" hidden="1">[5]XLR_NoRangeSheet!$J$6</definedName>
    <definedName name="S1_FName3" localSheetId="5" hidden="1">[5]XLR_NoRangeSheet!$J$6</definedName>
    <definedName name="S1_FName3" localSheetId="2" hidden="1">[7]XLR_NoRangeSheet!$J$6</definedName>
    <definedName name="S1_FName3" localSheetId="3" hidden="1">[7]XLR_NoRangeSheet!$J$6</definedName>
    <definedName name="S1_FName3" localSheetId="7" hidden="1">[5]XLR_NoRangeSheet!$J$6</definedName>
    <definedName name="S1_FName3" hidden="1">[2]XLR_NoRangeSheet!$J$6</definedName>
    <definedName name="S1_FName4" localSheetId="4" hidden="1">[5]XLR_NoRangeSheet!$K$6</definedName>
    <definedName name="S1_FName4" localSheetId="5" hidden="1">[5]XLR_NoRangeSheet!$K$6</definedName>
    <definedName name="S1_FName4" localSheetId="2" hidden="1">[7]XLR_NoRangeSheet!$K$6</definedName>
    <definedName name="S1_FName4" localSheetId="3" hidden="1">[7]XLR_NoRangeSheet!$K$6</definedName>
    <definedName name="S1_FName4" localSheetId="7" hidden="1">[5]XLR_NoRangeSheet!$K$6</definedName>
    <definedName name="S1_FName4" hidden="1">[2]XLR_NoRangeSheet!$K$6</definedName>
    <definedName name="S1_FName5" localSheetId="4" hidden="1">[5]XLR_NoRangeSheet!$L$6</definedName>
    <definedName name="S1_FName5" localSheetId="5" hidden="1">[5]XLR_NoRangeSheet!$L$6</definedName>
    <definedName name="S1_FName5" localSheetId="2" hidden="1">[7]XLR_NoRangeSheet!$L$6</definedName>
    <definedName name="S1_FName5" localSheetId="3" hidden="1">[7]XLR_NoRangeSheet!$L$6</definedName>
    <definedName name="S1_FName5" localSheetId="7" hidden="1">[5]XLR_NoRangeSheet!$L$6</definedName>
    <definedName name="S1_FName5" hidden="1">[2]XLR_NoRangeSheet!$L$6</definedName>
    <definedName name="S1_FName6" localSheetId="4" hidden="1">[5]XLR_NoRangeSheet!$M$6</definedName>
    <definedName name="S1_FName6" localSheetId="5" hidden="1">[5]XLR_NoRangeSheet!$M$6</definedName>
    <definedName name="S1_FName6" localSheetId="2" hidden="1">[7]XLR_NoRangeSheet!$M$6</definedName>
    <definedName name="S1_FName6" localSheetId="3" hidden="1">[7]XLR_NoRangeSheet!$M$6</definedName>
    <definedName name="S1_FName6" localSheetId="7" hidden="1">[5]XLR_NoRangeSheet!$M$6</definedName>
    <definedName name="S1_FName6" hidden="1">[2]XLR_NoRangeSheet!$M$6</definedName>
    <definedName name="S1_FName7" localSheetId="4" hidden="1">[5]XLR_NoRangeSheet!$N$6</definedName>
    <definedName name="S1_FName7" localSheetId="5" hidden="1">[5]XLR_NoRangeSheet!$N$6</definedName>
    <definedName name="S1_FName7" localSheetId="2" hidden="1">[7]XLR_NoRangeSheet!$N$6</definedName>
    <definedName name="S1_FName7" localSheetId="3" hidden="1">[7]XLR_NoRangeSheet!$N$6</definedName>
    <definedName name="S1_FName7" localSheetId="7" hidden="1">[5]XLR_NoRangeSheet!$N$6</definedName>
    <definedName name="S1_FName7" hidden="1">[2]XLR_NoRangeSheet!$N$6</definedName>
    <definedName name="S1_FName8" localSheetId="4" hidden="1">[5]XLR_NoRangeSheet!$O$6</definedName>
    <definedName name="S1_FName8" localSheetId="5" hidden="1">[5]XLR_NoRangeSheet!$O$6</definedName>
    <definedName name="S1_FName8" localSheetId="2" hidden="1">[7]XLR_NoRangeSheet!$O$6</definedName>
    <definedName name="S1_FName8" localSheetId="3" hidden="1">[7]XLR_NoRangeSheet!$O$6</definedName>
    <definedName name="S1_FName8" localSheetId="7" hidden="1">[5]XLR_NoRangeSheet!$O$6</definedName>
    <definedName name="S1_FName8" hidden="1">[2]XLR_NoRangeSheet!$O$6</definedName>
    <definedName name="S1_FName9" localSheetId="4" hidden="1">[5]XLR_NoRangeSheet!$P$6</definedName>
    <definedName name="S1_FName9" localSheetId="5" hidden="1">[5]XLR_NoRangeSheet!$P$6</definedName>
    <definedName name="S1_FName9" localSheetId="2" hidden="1">[7]XLR_NoRangeSheet!$P$6</definedName>
    <definedName name="S1_FName9" localSheetId="3" hidden="1">[7]XLR_NoRangeSheet!$P$6</definedName>
    <definedName name="S1_FName9" localSheetId="7" hidden="1">[5]XLR_NoRangeSheet!$P$6</definedName>
    <definedName name="S1_FName9" hidden="1">[2]XLR_NoRangeSheet!$P$6</definedName>
    <definedName name="S1_InstType" localSheetId="4" hidden="1">[5]XLR_NoRangeSheet!$D$6</definedName>
    <definedName name="S1_InstType" localSheetId="5" hidden="1">[5]XLR_NoRangeSheet!$D$6</definedName>
    <definedName name="S1_InstType" localSheetId="2" hidden="1">[7]XLR_NoRangeSheet!$D$6</definedName>
    <definedName name="S1_InstType" localSheetId="3" hidden="1">[7]XLR_NoRangeSheet!$D$6</definedName>
    <definedName name="S1_InstType" localSheetId="7" hidden="1">[5]XLR_NoRangeSheet!$D$6</definedName>
    <definedName name="S1_InstType" hidden="1">[2]XLR_NoRangeSheet!$D$6</definedName>
    <definedName name="S1_MinBall" localSheetId="2" hidden="1">[3]Приложение1!$H$6</definedName>
    <definedName name="S1_MinBall" localSheetId="3" hidden="1">[3]Приложение1!$H$6</definedName>
    <definedName name="S1_MinBall" hidden="1">[3]Приложение1!$H$6</definedName>
    <definedName name="S1_SchoolCode" localSheetId="4" hidden="1">[5]XLR_NoRangeSheet!$E$6</definedName>
    <definedName name="S1_SchoolCode" localSheetId="5" hidden="1">[5]XLR_NoRangeSheet!$E$6</definedName>
    <definedName name="S1_SchoolCode" localSheetId="2" hidden="1">[7]XLR_NoRangeSheet!$E$6</definedName>
    <definedName name="S1_SchoolCode" localSheetId="3" hidden="1">[7]XLR_NoRangeSheet!$E$6</definedName>
    <definedName name="S1_SchoolCode" localSheetId="7" hidden="1">[5]XLR_NoRangeSheet!$E$6</definedName>
    <definedName name="S1_SchoolCode" hidden="1">[2]XLR_NoRangeSheet!$E$6</definedName>
    <definedName name="S1_SubjectCode" localSheetId="4" hidden="1">[5]XLR_NoRangeSheet!$F$6</definedName>
    <definedName name="S1_SubjectCode" localSheetId="5" hidden="1">[5]XLR_NoRangeSheet!$F$6</definedName>
    <definedName name="S1_SubjectCode" localSheetId="2" hidden="1">[7]XLR_NoRangeSheet!$F$6</definedName>
    <definedName name="S1_SubjectCode" localSheetId="3" hidden="1">[7]XLR_NoRangeSheet!$F$6</definedName>
    <definedName name="S1_SubjectCode" localSheetId="7" hidden="1">[5]XLR_NoRangeSheet!$F$6</definedName>
    <definedName name="S1_SubjectCode" hidden="1">[2]XLR_NoRangeSheet!$F$6</definedName>
    <definedName name="S1_Title" localSheetId="4" hidden="1">[5]XLR_NoRangeSheet!$C$6</definedName>
    <definedName name="S1_Title" localSheetId="5" hidden="1">[5]XLR_NoRangeSheet!$C$6</definedName>
    <definedName name="S1_Title" localSheetId="2" hidden="1">[7]XLR_NoRangeSheet!$C$6</definedName>
    <definedName name="S1_Title" localSheetId="3" hidden="1">[7]XLR_NoRangeSheet!$C$6</definedName>
    <definedName name="S1_Title" localSheetId="7" hidden="1">[5]XLR_NoRangeSheet!$C$6</definedName>
    <definedName name="S1_Title" hidden="1">[2]XLR_NoRangeSheet!$C$6</definedName>
  </definedNames>
  <calcPr calcId="125725"/>
</workbook>
</file>

<file path=xl/calcChain.xml><?xml version="1.0" encoding="utf-8"?>
<calcChain xmlns="http://schemas.openxmlformats.org/spreadsheetml/2006/main">
  <c r="H35" i="127"/>
  <c r="G35"/>
  <c r="F35"/>
  <c r="E35"/>
  <c r="F36"/>
  <c r="G36"/>
  <c r="H36"/>
  <c r="E36"/>
  <c r="B36"/>
  <c r="H35" i="128"/>
  <c r="G35"/>
  <c r="F35"/>
  <c r="E35"/>
  <c r="B35"/>
  <c r="B34"/>
  <c r="B33" i="52"/>
  <c r="L4" i="131"/>
  <c r="J4"/>
  <c r="H4"/>
  <c r="F4"/>
  <c r="L30" i="113"/>
  <c r="L25"/>
  <c r="J30"/>
  <c r="J25"/>
  <c r="H30"/>
  <c r="H25"/>
  <c r="F30"/>
  <c r="F25"/>
  <c r="L18"/>
  <c r="L17"/>
  <c r="J18"/>
  <c r="J17"/>
  <c r="H18"/>
  <c r="H17"/>
  <c r="F18"/>
  <c r="F17"/>
  <c r="L8"/>
  <c r="J8"/>
  <c r="H8"/>
  <c r="F8"/>
  <c r="L22" i="135"/>
  <c r="J22"/>
  <c r="H22"/>
  <c r="F22"/>
  <c r="K36"/>
  <c r="I36"/>
  <c r="G36"/>
  <c r="E36"/>
  <c r="B36"/>
  <c r="K35"/>
  <c r="I35"/>
  <c r="G35"/>
  <c r="E35"/>
  <c r="B35"/>
  <c r="L26"/>
  <c r="J26"/>
  <c r="H26"/>
  <c r="F26"/>
  <c r="L25"/>
  <c r="J25"/>
  <c r="H25"/>
  <c r="F25"/>
  <c r="L21"/>
  <c r="J21"/>
  <c r="H21"/>
  <c r="F21"/>
  <c r="K15"/>
  <c r="K38"/>
  <c r="I15"/>
  <c r="I38"/>
  <c r="G15"/>
  <c r="G38"/>
  <c r="E15"/>
  <c r="E38"/>
  <c r="B15"/>
  <c r="B38"/>
  <c r="K14"/>
  <c r="K37"/>
  <c r="I14"/>
  <c r="I37"/>
  <c r="G14"/>
  <c r="G37"/>
  <c r="E14"/>
  <c r="E37"/>
  <c r="B14"/>
  <c r="B37"/>
  <c r="L13"/>
  <c r="J13"/>
  <c r="H13"/>
  <c r="F13"/>
  <c r="L9"/>
  <c r="J9"/>
  <c r="H9"/>
  <c r="F9"/>
  <c r="L8"/>
  <c r="J8"/>
  <c r="H8"/>
  <c r="F8"/>
  <c r="L7"/>
  <c r="J7"/>
  <c r="H7"/>
  <c r="F7"/>
  <c r="L4"/>
  <c r="J4"/>
  <c r="H4"/>
  <c r="F4"/>
  <c r="L31" i="134"/>
  <c r="J31"/>
  <c r="H31"/>
  <c r="F31"/>
  <c r="L26"/>
  <c r="J26"/>
  <c r="H26"/>
  <c r="F26"/>
  <c r="L19"/>
  <c r="L21"/>
  <c r="J19"/>
  <c r="J21"/>
  <c r="H19"/>
  <c r="H21"/>
  <c r="F19"/>
  <c r="F21"/>
  <c r="L18"/>
  <c r="J18"/>
  <c r="H18"/>
  <c r="F18"/>
  <c r="L11"/>
  <c r="J11"/>
  <c r="H11"/>
  <c r="F11"/>
  <c r="L10"/>
  <c r="J10"/>
  <c r="H10"/>
  <c r="F10"/>
  <c r="L5"/>
  <c r="J5"/>
  <c r="H5"/>
  <c r="F5"/>
  <c r="K36"/>
  <c r="I36"/>
  <c r="G36"/>
  <c r="E36"/>
  <c r="B36"/>
  <c r="K35"/>
  <c r="I35"/>
  <c r="G35"/>
  <c r="E35"/>
  <c r="B35"/>
  <c r="L25"/>
  <c r="J25"/>
  <c r="H25"/>
  <c r="F25"/>
  <c r="L24"/>
  <c r="J24"/>
  <c r="H24"/>
  <c r="F24"/>
  <c r="K15"/>
  <c r="K38"/>
  <c r="I15"/>
  <c r="I38"/>
  <c r="G15"/>
  <c r="G38"/>
  <c r="E15"/>
  <c r="E38"/>
  <c r="B15"/>
  <c r="B38"/>
  <c r="K14"/>
  <c r="K37"/>
  <c r="I14"/>
  <c r="I37"/>
  <c r="G14"/>
  <c r="G37"/>
  <c r="E14"/>
  <c r="E37"/>
  <c r="B14"/>
  <c r="B37"/>
  <c r="L13"/>
  <c r="J13"/>
  <c r="H13"/>
  <c r="F13"/>
  <c r="L9"/>
  <c r="J9"/>
  <c r="H9"/>
  <c r="F9"/>
  <c r="L8"/>
  <c r="J8"/>
  <c r="H8"/>
  <c r="F8"/>
  <c r="L7"/>
  <c r="J7"/>
  <c r="H7"/>
  <c r="F7"/>
  <c r="L4"/>
  <c r="J4"/>
  <c r="H4"/>
  <c r="F4"/>
  <c r="L12" i="110"/>
  <c r="J12"/>
  <c r="H12"/>
  <c r="F12"/>
  <c r="L10"/>
  <c r="J10"/>
  <c r="H10"/>
  <c r="F10"/>
  <c r="L22"/>
  <c r="J22"/>
  <c r="H22"/>
  <c r="F22"/>
  <c r="L19"/>
  <c r="J19"/>
  <c r="H19"/>
  <c r="F19"/>
  <c r="K36" i="133"/>
  <c r="I36"/>
  <c r="G36"/>
  <c r="E36"/>
  <c r="B36"/>
  <c r="K35"/>
  <c r="I35"/>
  <c r="G35"/>
  <c r="E35"/>
  <c r="B35"/>
  <c r="L32"/>
  <c r="J32"/>
  <c r="H32"/>
  <c r="F32"/>
  <c r="L25"/>
  <c r="J25"/>
  <c r="H25"/>
  <c r="F25"/>
  <c r="L24"/>
  <c r="J24"/>
  <c r="H24"/>
  <c r="F24"/>
  <c r="K15"/>
  <c r="K38"/>
  <c r="I15"/>
  <c r="I38"/>
  <c r="G15"/>
  <c r="G38"/>
  <c r="E15"/>
  <c r="E38"/>
  <c r="B15"/>
  <c r="B38"/>
  <c r="K14"/>
  <c r="K37"/>
  <c r="I14"/>
  <c r="I37"/>
  <c r="G14"/>
  <c r="G37"/>
  <c r="E14"/>
  <c r="E37"/>
  <c r="B14"/>
  <c r="B37"/>
  <c r="L13"/>
  <c r="J13"/>
  <c r="H13"/>
  <c r="F13"/>
  <c r="L12"/>
  <c r="J12"/>
  <c r="H12"/>
  <c r="F12"/>
  <c r="L9"/>
  <c r="J9"/>
  <c r="H9"/>
  <c r="F9"/>
  <c r="L8"/>
  <c r="J8"/>
  <c r="H8"/>
  <c r="F8"/>
  <c r="L7"/>
  <c r="J7"/>
  <c r="H7"/>
  <c r="F7"/>
  <c r="L6"/>
  <c r="J6"/>
  <c r="H6"/>
  <c r="F6"/>
  <c r="L4"/>
  <c r="J4"/>
  <c r="H4"/>
  <c r="F4"/>
  <c r="L3"/>
  <c r="J3"/>
  <c r="H3"/>
  <c r="F3"/>
  <c r="L30" i="109"/>
  <c r="J30"/>
  <c r="H30"/>
  <c r="F30"/>
  <c r="L23"/>
  <c r="J23"/>
  <c r="H23"/>
  <c r="F23"/>
  <c r="H12"/>
  <c r="F12"/>
  <c r="L12"/>
  <c r="L11"/>
  <c r="J12"/>
  <c r="J11"/>
  <c r="H11"/>
  <c r="F11"/>
  <c r="L8"/>
  <c r="J7"/>
  <c r="J8"/>
  <c r="H7"/>
  <c r="H8"/>
  <c r="F7"/>
  <c r="F8"/>
  <c r="F6"/>
  <c r="H6"/>
  <c r="L6"/>
  <c r="J6"/>
  <c r="L5"/>
  <c r="L3"/>
  <c r="H5"/>
  <c r="J5"/>
  <c r="F5"/>
  <c r="J3"/>
  <c r="H3"/>
  <c r="F3"/>
  <c r="J4" i="120"/>
  <c r="H24" i="104"/>
  <c r="J5"/>
  <c r="F5" i="119"/>
  <c r="H5"/>
  <c r="F6"/>
  <c r="H6"/>
  <c r="F7"/>
  <c r="H7"/>
  <c r="F8"/>
  <c r="H8"/>
  <c r="F9"/>
  <c r="H9"/>
  <c r="F10"/>
  <c r="H10"/>
  <c r="F11"/>
  <c r="H11"/>
  <c r="F12"/>
  <c r="H12"/>
  <c r="F13"/>
  <c r="H13"/>
  <c r="J32" i="30"/>
  <c r="H31"/>
  <c r="H21"/>
  <c r="H8"/>
  <c r="W34" i="106"/>
  <c r="V34"/>
  <c r="U34"/>
  <c r="T34"/>
  <c r="S34"/>
  <c r="R34"/>
  <c r="W14"/>
  <c r="W35"/>
  <c r="V14"/>
  <c r="V35"/>
  <c r="U14"/>
  <c r="U35"/>
  <c r="T14"/>
  <c r="T35"/>
  <c r="S14"/>
  <c r="S35"/>
  <c r="R14"/>
  <c r="R35"/>
  <c r="U35" i="105"/>
  <c r="U15"/>
  <c r="K15"/>
  <c r="G15"/>
  <c r="W35"/>
  <c r="S35"/>
  <c r="W15"/>
  <c r="W36"/>
  <c r="S15"/>
  <c r="S36"/>
  <c r="P7" i="124"/>
  <c r="W36"/>
  <c r="W16"/>
  <c r="W37"/>
  <c r="S36"/>
  <c r="S16"/>
  <c r="S37"/>
  <c r="L8" i="130"/>
  <c r="J8"/>
  <c r="H8"/>
  <c r="F8"/>
  <c r="L4"/>
  <c r="J4"/>
  <c r="H4"/>
  <c r="F4"/>
  <c r="F22"/>
  <c r="L18"/>
  <c r="J18"/>
  <c r="H18"/>
  <c r="F18"/>
  <c r="L30" i="132"/>
  <c r="J30"/>
  <c r="H30"/>
  <c r="F30"/>
  <c r="L24"/>
  <c r="J24"/>
  <c r="H24"/>
  <c r="F24"/>
  <c r="K33"/>
  <c r="I33"/>
  <c r="G33"/>
  <c r="E33"/>
  <c r="B33"/>
  <c r="K13"/>
  <c r="K34"/>
  <c r="I13"/>
  <c r="I34"/>
  <c r="G13"/>
  <c r="G34"/>
  <c r="E13"/>
  <c r="E34"/>
  <c r="B13"/>
  <c r="B34"/>
  <c r="L7"/>
  <c r="J7"/>
  <c r="H7"/>
  <c r="F7"/>
  <c r="F7" i="131"/>
  <c r="H7"/>
  <c r="J7"/>
  <c r="L7"/>
  <c r="F9"/>
  <c r="H9"/>
  <c r="J9"/>
  <c r="L9"/>
  <c r="B13"/>
  <c r="E13"/>
  <c r="F13"/>
  <c r="G13"/>
  <c r="H13"/>
  <c r="I13"/>
  <c r="J13"/>
  <c r="K13"/>
  <c r="L13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F3" i="130"/>
  <c r="H3"/>
  <c r="J3"/>
  <c r="L3"/>
  <c r="F5"/>
  <c r="H5"/>
  <c r="J5"/>
  <c r="L5"/>
  <c r="F6"/>
  <c r="H6"/>
  <c r="J6"/>
  <c r="L6"/>
  <c r="F7"/>
  <c r="H7"/>
  <c r="J7"/>
  <c r="L7"/>
  <c r="B13"/>
  <c r="E13"/>
  <c r="F13"/>
  <c r="G13"/>
  <c r="H13"/>
  <c r="I13"/>
  <c r="J13"/>
  <c r="K13"/>
  <c r="L13"/>
  <c r="H22"/>
  <c r="J22"/>
  <c r="L22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F30" i="108"/>
  <c r="H30"/>
  <c r="F22"/>
  <c r="F7"/>
  <c r="F8"/>
  <c r="L5"/>
  <c r="J5"/>
  <c r="H5"/>
  <c r="F5"/>
  <c r="Q34" i="106"/>
  <c r="C34"/>
  <c r="D34"/>
  <c r="E34"/>
  <c r="F34"/>
  <c r="G34"/>
  <c r="H34"/>
  <c r="I34"/>
  <c r="J34"/>
  <c r="K34"/>
  <c r="L34"/>
  <c r="M34"/>
  <c r="N34"/>
  <c r="O34"/>
  <c r="P34"/>
  <c r="B34"/>
  <c r="C14"/>
  <c r="C35"/>
  <c r="D14"/>
  <c r="D35"/>
  <c r="E14"/>
  <c r="E35"/>
  <c r="F14"/>
  <c r="F35"/>
  <c r="G14"/>
  <c r="G35"/>
  <c r="H14"/>
  <c r="H35"/>
  <c r="I14"/>
  <c r="I35"/>
  <c r="J14"/>
  <c r="J35"/>
  <c r="K14"/>
  <c r="K35"/>
  <c r="L14"/>
  <c r="L35"/>
  <c r="M14"/>
  <c r="M35"/>
  <c r="N14"/>
  <c r="N35"/>
  <c r="O14"/>
  <c r="O35"/>
  <c r="P14"/>
  <c r="P35"/>
  <c r="Q14"/>
  <c r="Q35"/>
  <c r="B14"/>
  <c r="B35"/>
  <c r="D8" i="80"/>
  <c r="D20"/>
  <c r="D23"/>
  <c r="D29"/>
  <c r="D41"/>
  <c r="D39"/>
  <c r="D35"/>
  <c r="D16"/>
  <c r="D25"/>
  <c r="D21"/>
  <c r="L22" i="109"/>
  <c r="J22"/>
  <c r="H22"/>
  <c r="F22"/>
  <c r="L20" i="113"/>
  <c r="J20"/>
  <c r="H20"/>
  <c r="F20"/>
  <c r="L3"/>
  <c r="J3"/>
  <c r="H3"/>
  <c r="L5"/>
  <c r="J5"/>
  <c r="H5"/>
  <c r="F5"/>
  <c r="F3"/>
  <c r="F10"/>
  <c r="H10"/>
  <c r="J10"/>
  <c r="L10"/>
  <c r="L6" i="110"/>
  <c r="L8"/>
  <c r="J6"/>
  <c r="J8"/>
  <c r="H6"/>
  <c r="H8"/>
  <c r="F6"/>
  <c r="F8"/>
  <c r="L8" i="108"/>
  <c r="J8"/>
  <c r="H8"/>
  <c r="L14"/>
  <c r="J14"/>
  <c r="H14"/>
  <c r="F14"/>
  <c r="J29" i="119"/>
  <c r="F29"/>
  <c r="H21"/>
  <c r="J7" i="30"/>
  <c r="J4"/>
  <c r="G33"/>
  <c r="E13"/>
  <c r="F21" i="120"/>
  <c r="F12"/>
  <c r="H5"/>
  <c r="F23"/>
  <c r="H23"/>
  <c r="J23"/>
  <c r="L23"/>
  <c r="F24"/>
  <c r="H24"/>
  <c r="J24"/>
  <c r="L24"/>
  <c r="F25"/>
  <c r="H25"/>
  <c r="J25"/>
  <c r="L25"/>
  <c r="F26"/>
  <c r="H26"/>
  <c r="J26"/>
  <c r="L26"/>
  <c r="F27"/>
  <c r="H27"/>
  <c r="J27"/>
  <c r="L27"/>
  <c r="F28"/>
  <c r="H28"/>
  <c r="J28"/>
  <c r="L28"/>
  <c r="F29"/>
  <c r="H29"/>
  <c r="J29"/>
  <c r="L29"/>
  <c r="F30"/>
  <c r="H30"/>
  <c r="J30"/>
  <c r="L30"/>
  <c r="F31"/>
  <c r="H31"/>
  <c r="J31"/>
  <c r="L31"/>
  <c r="F32"/>
  <c r="H32"/>
  <c r="J32"/>
  <c r="L32"/>
  <c r="F33"/>
  <c r="H33"/>
  <c r="J33"/>
  <c r="L33"/>
  <c r="B13" i="104"/>
  <c r="I4" i="128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5" i="127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B35"/>
  <c r="I35"/>
  <c r="J35"/>
  <c r="I36"/>
  <c r="J36"/>
  <c r="D5" i="124"/>
  <c r="F5"/>
  <c r="V5"/>
  <c r="X5"/>
  <c r="H5"/>
  <c r="J5"/>
  <c r="L5"/>
  <c r="N5"/>
  <c r="P5"/>
  <c r="R5"/>
  <c r="D6"/>
  <c r="F6"/>
  <c r="V6"/>
  <c r="X6"/>
  <c r="H6"/>
  <c r="J6"/>
  <c r="L6"/>
  <c r="N6"/>
  <c r="P6"/>
  <c r="R6"/>
  <c r="D7"/>
  <c r="F7"/>
  <c r="V7"/>
  <c r="X7"/>
  <c r="H7"/>
  <c r="J7"/>
  <c r="L7"/>
  <c r="N7"/>
  <c r="R7"/>
  <c r="D8"/>
  <c r="F8"/>
  <c r="V8"/>
  <c r="X8"/>
  <c r="H8"/>
  <c r="J8"/>
  <c r="L8"/>
  <c r="N8"/>
  <c r="P8"/>
  <c r="R8"/>
  <c r="D9"/>
  <c r="F9"/>
  <c r="V9"/>
  <c r="X9"/>
  <c r="H9"/>
  <c r="J9"/>
  <c r="L9"/>
  <c r="N9"/>
  <c r="P9"/>
  <c r="R9"/>
  <c r="D10"/>
  <c r="F10"/>
  <c r="V10"/>
  <c r="X10"/>
  <c r="H10"/>
  <c r="J10"/>
  <c r="L10"/>
  <c r="N10"/>
  <c r="P10"/>
  <c r="R10"/>
  <c r="D11"/>
  <c r="F11"/>
  <c r="V11"/>
  <c r="X11"/>
  <c r="H11"/>
  <c r="J11"/>
  <c r="L11"/>
  <c r="N11"/>
  <c r="P11"/>
  <c r="R11"/>
  <c r="D12"/>
  <c r="F12"/>
  <c r="V12"/>
  <c r="X12"/>
  <c r="H12"/>
  <c r="J12"/>
  <c r="L12"/>
  <c r="N12"/>
  <c r="P12"/>
  <c r="R12"/>
  <c r="D13"/>
  <c r="F13"/>
  <c r="V13"/>
  <c r="X13"/>
  <c r="H13"/>
  <c r="J13"/>
  <c r="L13"/>
  <c r="N13"/>
  <c r="P13"/>
  <c r="R13"/>
  <c r="D14"/>
  <c r="T14"/>
  <c r="F14"/>
  <c r="V14"/>
  <c r="X14"/>
  <c r="H14"/>
  <c r="J14"/>
  <c r="L14"/>
  <c r="N14"/>
  <c r="P14"/>
  <c r="R14"/>
  <c r="D15"/>
  <c r="F15"/>
  <c r="V15"/>
  <c r="X15"/>
  <c r="H15"/>
  <c r="J15"/>
  <c r="L15"/>
  <c r="N15"/>
  <c r="P15"/>
  <c r="R15"/>
  <c r="B16"/>
  <c r="C16"/>
  <c r="D16"/>
  <c r="E16"/>
  <c r="F16"/>
  <c r="V16"/>
  <c r="G16"/>
  <c r="H16"/>
  <c r="I16"/>
  <c r="J16"/>
  <c r="K16"/>
  <c r="L16"/>
  <c r="M16"/>
  <c r="N16"/>
  <c r="O16"/>
  <c r="P16"/>
  <c r="Q16"/>
  <c r="R16"/>
  <c r="D17"/>
  <c r="F17"/>
  <c r="V17"/>
  <c r="X17"/>
  <c r="H17"/>
  <c r="J17"/>
  <c r="L17"/>
  <c r="N17"/>
  <c r="P17"/>
  <c r="R17"/>
  <c r="D18"/>
  <c r="F18"/>
  <c r="V18"/>
  <c r="X18"/>
  <c r="H18"/>
  <c r="J18"/>
  <c r="L18"/>
  <c r="N18"/>
  <c r="P18"/>
  <c r="R18"/>
  <c r="D19"/>
  <c r="F19"/>
  <c r="V19"/>
  <c r="X19"/>
  <c r="H19"/>
  <c r="J19"/>
  <c r="L19"/>
  <c r="N19"/>
  <c r="P19"/>
  <c r="R19"/>
  <c r="D20"/>
  <c r="F20"/>
  <c r="V20"/>
  <c r="X20"/>
  <c r="H20"/>
  <c r="J20"/>
  <c r="L20"/>
  <c r="N20"/>
  <c r="P20"/>
  <c r="R20"/>
  <c r="D21"/>
  <c r="F21"/>
  <c r="V21"/>
  <c r="X21"/>
  <c r="H21"/>
  <c r="J21"/>
  <c r="L21"/>
  <c r="N21"/>
  <c r="P21"/>
  <c r="R21"/>
  <c r="D22"/>
  <c r="F22"/>
  <c r="V22"/>
  <c r="X22"/>
  <c r="H22"/>
  <c r="J22"/>
  <c r="L22"/>
  <c r="N22"/>
  <c r="P22"/>
  <c r="R22"/>
  <c r="D23"/>
  <c r="F23"/>
  <c r="V23"/>
  <c r="X23"/>
  <c r="H23"/>
  <c r="J23"/>
  <c r="L23"/>
  <c r="N23"/>
  <c r="P23"/>
  <c r="R23"/>
  <c r="D24"/>
  <c r="F24"/>
  <c r="V24"/>
  <c r="X24"/>
  <c r="H24"/>
  <c r="J24"/>
  <c r="L24"/>
  <c r="N24"/>
  <c r="P24"/>
  <c r="R24"/>
  <c r="D25"/>
  <c r="F25"/>
  <c r="V25"/>
  <c r="X25"/>
  <c r="H25"/>
  <c r="J25"/>
  <c r="L25"/>
  <c r="N25"/>
  <c r="P25"/>
  <c r="R25"/>
  <c r="D26"/>
  <c r="F26"/>
  <c r="V26"/>
  <c r="X26"/>
  <c r="H26"/>
  <c r="J26"/>
  <c r="L26"/>
  <c r="N26"/>
  <c r="P26"/>
  <c r="R26"/>
  <c r="D27"/>
  <c r="F27"/>
  <c r="V27"/>
  <c r="X27"/>
  <c r="H27"/>
  <c r="J27"/>
  <c r="L27"/>
  <c r="N27"/>
  <c r="P27"/>
  <c r="R27"/>
  <c r="D28"/>
  <c r="F28"/>
  <c r="V28"/>
  <c r="X28"/>
  <c r="H28"/>
  <c r="J28"/>
  <c r="L28"/>
  <c r="N28"/>
  <c r="P28"/>
  <c r="R28"/>
  <c r="D29"/>
  <c r="F29"/>
  <c r="V29"/>
  <c r="X29"/>
  <c r="H29"/>
  <c r="J29"/>
  <c r="L29"/>
  <c r="N29"/>
  <c r="P29"/>
  <c r="R29"/>
  <c r="D30"/>
  <c r="F30"/>
  <c r="V30"/>
  <c r="X30"/>
  <c r="H30"/>
  <c r="J30"/>
  <c r="L30"/>
  <c r="N30"/>
  <c r="P30"/>
  <c r="R30"/>
  <c r="D31"/>
  <c r="F31"/>
  <c r="V31"/>
  <c r="X31"/>
  <c r="H31"/>
  <c r="J31"/>
  <c r="L31"/>
  <c r="N31"/>
  <c r="P31"/>
  <c r="R31"/>
  <c r="D32"/>
  <c r="F32"/>
  <c r="V32"/>
  <c r="X32"/>
  <c r="H32"/>
  <c r="J32"/>
  <c r="L32"/>
  <c r="N32"/>
  <c r="P32"/>
  <c r="R32"/>
  <c r="D33"/>
  <c r="F33"/>
  <c r="V33"/>
  <c r="X33"/>
  <c r="H33"/>
  <c r="J33"/>
  <c r="L33"/>
  <c r="N33"/>
  <c r="P33"/>
  <c r="R33"/>
  <c r="D34"/>
  <c r="T34"/>
  <c r="F34"/>
  <c r="V34"/>
  <c r="X34"/>
  <c r="H34"/>
  <c r="J34"/>
  <c r="L34"/>
  <c r="N34"/>
  <c r="P34"/>
  <c r="R34"/>
  <c r="D35"/>
  <c r="T35"/>
  <c r="F35"/>
  <c r="V35"/>
  <c r="X35"/>
  <c r="H35"/>
  <c r="J35"/>
  <c r="L35"/>
  <c r="N35"/>
  <c r="P35"/>
  <c r="R35"/>
  <c r="B36"/>
  <c r="C36"/>
  <c r="D36"/>
  <c r="E36"/>
  <c r="F36"/>
  <c r="V36"/>
  <c r="G36"/>
  <c r="H36"/>
  <c r="I36"/>
  <c r="J36"/>
  <c r="K36"/>
  <c r="L36"/>
  <c r="M36"/>
  <c r="N36"/>
  <c r="O36"/>
  <c r="P36"/>
  <c r="Q36"/>
  <c r="R36"/>
  <c r="B37"/>
  <c r="C37"/>
  <c r="D37"/>
  <c r="E37"/>
  <c r="F37"/>
  <c r="V37"/>
  <c r="G37"/>
  <c r="H37"/>
  <c r="I37"/>
  <c r="J37"/>
  <c r="K37"/>
  <c r="L37"/>
  <c r="M37"/>
  <c r="N37"/>
  <c r="O37"/>
  <c r="P37"/>
  <c r="Q37"/>
  <c r="R37"/>
  <c r="F3" i="120"/>
  <c r="H3"/>
  <c r="J3"/>
  <c r="L3"/>
  <c r="F4"/>
  <c r="H4"/>
  <c r="L4"/>
  <c r="F5"/>
  <c r="J5"/>
  <c r="L5"/>
  <c r="F6"/>
  <c r="H6"/>
  <c r="J6"/>
  <c r="L6"/>
  <c r="F7"/>
  <c r="H7"/>
  <c r="J7"/>
  <c r="L7"/>
  <c r="F8"/>
  <c r="H8"/>
  <c r="J8"/>
  <c r="L8"/>
  <c r="F9"/>
  <c r="H9"/>
  <c r="J9"/>
  <c r="L9"/>
  <c r="F10"/>
  <c r="H10"/>
  <c r="J10"/>
  <c r="L10"/>
  <c r="F11"/>
  <c r="H11"/>
  <c r="J11"/>
  <c r="L11"/>
  <c r="H12"/>
  <c r="J12"/>
  <c r="L12"/>
  <c r="F13"/>
  <c r="H13"/>
  <c r="J13"/>
  <c r="L13"/>
  <c r="B14"/>
  <c r="E14"/>
  <c r="F14"/>
  <c r="G14"/>
  <c r="H14"/>
  <c r="I14"/>
  <c r="J14"/>
  <c r="K14"/>
  <c r="L14"/>
  <c r="B15"/>
  <c r="E15"/>
  <c r="F15"/>
  <c r="G15"/>
  <c r="H15"/>
  <c r="I15"/>
  <c r="J15"/>
  <c r="K15"/>
  <c r="L15"/>
  <c r="F16"/>
  <c r="H16"/>
  <c r="J16"/>
  <c r="L16"/>
  <c r="F17"/>
  <c r="H17"/>
  <c r="J17"/>
  <c r="L17"/>
  <c r="F18"/>
  <c r="H18"/>
  <c r="J18"/>
  <c r="L18"/>
  <c r="F19"/>
  <c r="H19"/>
  <c r="J19"/>
  <c r="L19"/>
  <c r="F20"/>
  <c r="H20"/>
  <c r="J20"/>
  <c r="L20"/>
  <c r="H21"/>
  <c r="J21"/>
  <c r="L21"/>
  <c r="F22"/>
  <c r="H22"/>
  <c r="J22"/>
  <c r="L22"/>
  <c r="F34"/>
  <c r="H34"/>
  <c r="J34"/>
  <c r="L34"/>
  <c r="B35"/>
  <c r="E35"/>
  <c r="F35"/>
  <c r="G35"/>
  <c r="H35"/>
  <c r="I35"/>
  <c r="J35"/>
  <c r="K35"/>
  <c r="L35"/>
  <c r="B36"/>
  <c r="E36"/>
  <c r="F36"/>
  <c r="G36"/>
  <c r="H36"/>
  <c r="I36"/>
  <c r="J36"/>
  <c r="K36"/>
  <c r="L36"/>
  <c r="B37"/>
  <c r="E37"/>
  <c r="F37"/>
  <c r="G37"/>
  <c r="H37"/>
  <c r="I37"/>
  <c r="J37"/>
  <c r="K37"/>
  <c r="L37"/>
  <c r="B38"/>
  <c r="E38"/>
  <c r="F38"/>
  <c r="G38"/>
  <c r="H38"/>
  <c r="I38"/>
  <c r="J38"/>
  <c r="K38"/>
  <c r="L38"/>
  <c r="F3" i="119"/>
  <c r="H3"/>
  <c r="J3"/>
  <c r="L3"/>
  <c r="F4"/>
  <c r="H4"/>
  <c r="J4"/>
  <c r="L4"/>
  <c r="J5"/>
  <c r="L5"/>
  <c r="J6"/>
  <c r="L6"/>
  <c r="J7"/>
  <c r="L7"/>
  <c r="J8"/>
  <c r="L8"/>
  <c r="J9"/>
  <c r="L9"/>
  <c r="J10"/>
  <c r="L10"/>
  <c r="J11"/>
  <c r="L11"/>
  <c r="J12"/>
  <c r="L12"/>
  <c r="J13"/>
  <c r="L13"/>
  <c r="B14"/>
  <c r="E14"/>
  <c r="F14"/>
  <c r="G14"/>
  <c r="H14"/>
  <c r="I14"/>
  <c r="J14"/>
  <c r="K14"/>
  <c r="L14"/>
  <c r="B15"/>
  <c r="E15"/>
  <c r="F15"/>
  <c r="G15"/>
  <c r="H15"/>
  <c r="I15"/>
  <c r="J15"/>
  <c r="K15"/>
  <c r="L15"/>
  <c r="F16"/>
  <c r="H16"/>
  <c r="J16"/>
  <c r="L16"/>
  <c r="F17"/>
  <c r="H17"/>
  <c r="J17"/>
  <c r="L17"/>
  <c r="F18"/>
  <c r="H18"/>
  <c r="J18"/>
  <c r="L18"/>
  <c r="F19"/>
  <c r="H19"/>
  <c r="J19"/>
  <c r="L19"/>
  <c r="F20"/>
  <c r="H20"/>
  <c r="J20"/>
  <c r="L20"/>
  <c r="F21"/>
  <c r="J21"/>
  <c r="L21"/>
  <c r="F22"/>
  <c r="H22"/>
  <c r="J22"/>
  <c r="L22"/>
  <c r="F23"/>
  <c r="H23"/>
  <c r="J23"/>
  <c r="L23"/>
  <c r="F24"/>
  <c r="H24"/>
  <c r="J24"/>
  <c r="L24"/>
  <c r="F25"/>
  <c r="H25"/>
  <c r="J25"/>
  <c r="L25"/>
  <c r="F26"/>
  <c r="H26"/>
  <c r="J26"/>
  <c r="L26"/>
  <c r="F27"/>
  <c r="H27"/>
  <c r="J27"/>
  <c r="L27"/>
  <c r="F28"/>
  <c r="H28"/>
  <c r="J28"/>
  <c r="L28"/>
  <c r="H29"/>
  <c r="L29"/>
  <c r="F30"/>
  <c r="H30"/>
  <c r="J30"/>
  <c r="L30"/>
  <c r="F31"/>
  <c r="H31"/>
  <c r="J31"/>
  <c r="L31"/>
  <c r="F32"/>
  <c r="H32"/>
  <c r="J32"/>
  <c r="L32"/>
  <c r="F33"/>
  <c r="H33"/>
  <c r="J33"/>
  <c r="L33"/>
  <c r="F34"/>
  <c r="H34"/>
  <c r="J34"/>
  <c r="L34"/>
  <c r="B35"/>
  <c r="E35"/>
  <c r="F35"/>
  <c r="G35"/>
  <c r="H35"/>
  <c r="I35"/>
  <c r="J35"/>
  <c r="K35"/>
  <c r="L35"/>
  <c r="B36"/>
  <c r="E36"/>
  <c r="F36"/>
  <c r="G36"/>
  <c r="H36"/>
  <c r="I36"/>
  <c r="J36"/>
  <c r="K36"/>
  <c r="L36"/>
  <c r="B37"/>
  <c r="E37"/>
  <c r="F37"/>
  <c r="G37"/>
  <c r="H37"/>
  <c r="I37"/>
  <c r="J37"/>
  <c r="K37"/>
  <c r="L37"/>
  <c r="B38"/>
  <c r="E38"/>
  <c r="F38"/>
  <c r="G38"/>
  <c r="H38"/>
  <c r="I38"/>
  <c r="J38"/>
  <c r="K38"/>
  <c r="L38"/>
  <c r="D38" i="80"/>
  <c r="D18"/>
  <c r="D32"/>
  <c r="D33"/>
  <c r="D34"/>
  <c r="D36"/>
  <c r="D37"/>
  <c r="D40"/>
  <c r="C12" i="18"/>
  <c r="D12"/>
  <c r="E12"/>
  <c r="F12"/>
  <c r="G12"/>
  <c r="H12"/>
  <c r="I12"/>
  <c r="B12"/>
  <c r="H9" i="113"/>
  <c r="L6"/>
  <c r="L7"/>
  <c r="L9"/>
  <c r="L12"/>
  <c r="L4" i="110"/>
  <c r="L7"/>
  <c r="L6" i="108"/>
  <c r="L7"/>
  <c r="L9"/>
  <c r="L7" i="109"/>
  <c r="F6" i="113"/>
  <c r="H6"/>
  <c r="J6"/>
  <c r="F7"/>
  <c r="H7"/>
  <c r="J7"/>
  <c r="F9"/>
  <c r="J9"/>
  <c r="F12"/>
  <c r="H12"/>
  <c r="J12"/>
  <c r="B13"/>
  <c r="E13"/>
  <c r="F13"/>
  <c r="G13"/>
  <c r="H13"/>
  <c r="I13"/>
  <c r="J13"/>
  <c r="K13"/>
  <c r="L13"/>
  <c r="F19"/>
  <c r="H19"/>
  <c r="J19"/>
  <c r="L19"/>
  <c r="F22"/>
  <c r="H22"/>
  <c r="J22"/>
  <c r="L22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F4" i="110"/>
  <c r="H4"/>
  <c r="J4"/>
  <c r="F7"/>
  <c r="H7"/>
  <c r="J7"/>
  <c r="B13"/>
  <c r="E13"/>
  <c r="F13"/>
  <c r="G13"/>
  <c r="H13"/>
  <c r="I13"/>
  <c r="J13"/>
  <c r="K13"/>
  <c r="L13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B13" i="109"/>
  <c r="E13"/>
  <c r="F13"/>
  <c r="G13"/>
  <c r="H13"/>
  <c r="I13"/>
  <c r="J13"/>
  <c r="K13"/>
  <c r="L13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F6" i="108"/>
  <c r="H6"/>
  <c r="J6"/>
  <c r="H7"/>
  <c r="J7"/>
  <c r="F9"/>
  <c r="H9"/>
  <c r="J9"/>
  <c r="B13"/>
  <c r="E13"/>
  <c r="F13"/>
  <c r="G13"/>
  <c r="H13"/>
  <c r="I13"/>
  <c r="J13"/>
  <c r="K13"/>
  <c r="L13"/>
  <c r="F19"/>
  <c r="H19"/>
  <c r="J19"/>
  <c r="L19"/>
  <c r="H22"/>
  <c r="J22"/>
  <c r="L22"/>
  <c r="J30"/>
  <c r="L30"/>
  <c r="B33"/>
  <c r="E33"/>
  <c r="F33"/>
  <c r="G33"/>
  <c r="H33"/>
  <c r="I33"/>
  <c r="J33"/>
  <c r="K33"/>
  <c r="L33"/>
  <c r="B34"/>
  <c r="E34"/>
  <c r="F34"/>
  <c r="G34"/>
  <c r="H34"/>
  <c r="I34"/>
  <c r="J34"/>
  <c r="K34"/>
  <c r="L34"/>
  <c r="E35" i="105"/>
  <c r="C35"/>
  <c r="K33" i="104"/>
  <c r="K13"/>
  <c r="K34"/>
  <c r="I33"/>
  <c r="I13"/>
  <c r="I34"/>
  <c r="G33"/>
  <c r="G13"/>
  <c r="G34"/>
  <c r="E13"/>
  <c r="E33"/>
  <c r="E34"/>
  <c r="J22"/>
  <c r="H16"/>
  <c r="F9"/>
  <c r="H29" i="30"/>
  <c r="K33"/>
  <c r="K13"/>
  <c r="K34"/>
  <c r="I33"/>
  <c r="I13"/>
  <c r="I34"/>
  <c r="G13"/>
  <c r="G34"/>
  <c r="E33"/>
  <c r="E34"/>
  <c r="F4"/>
  <c r="E18" i="55"/>
  <c r="E39"/>
  <c r="E41"/>
  <c r="F3" i="104"/>
  <c r="H3"/>
  <c r="J3"/>
  <c r="L3"/>
  <c r="F4"/>
  <c r="H4"/>
  <c r="J4"/>
  <c r="L4"/>
  <c r="F5"/>
  <c r="H5"/>
  <c r="L5"/>
  <c r="F6"/>
  <c r="H6"/>
  <c r="J6"/>
  <c r="L6"/>
  <c r="F7"/>
  <c r="H7"/>
  <c r="J7"/>
  <c r="L7"/>
  <c r="F8"/>
  <c r="H8"/>
  <c r="J8"/>
  <c r="L8"/>
  <c r="H9"/>
  <c r="J9"/>
  <c r="L9"/>
  <c r="F10"/>
  <c r="H10"/>
  <c r="J10"/>
  <c r="L10"/>
  <c r="F11"/>
  <c r="H11"/>
  <c r="J11"/>
  <c r="L11"/>
  <c r="F12"/>
  <c r="H12"/>
  <c r="J12"/>
  <c r="L12"/>
  <c r="F13"/>
  <c r="H13"/>
  <c r="J13"/>
  <c r="L13"/>
  <c r="F14"/>
  <c r="H14"/>
  <c r="J14"/>
  <c r="L14"/>
  <c r="F15"/>
  <c r="H15"/>
  <c r="J15"/>
  <c r="L15"/>
  <c r="F16"/>
  <c r="J16"/>
  <c r="L16"/>
  <c r="F17"/>
  <c r="H17"/>
  <c r="J17"/>
  <c r="L17"/>
  <c r="F18"/>
  <c r="H18"/>
  <c r="J18"/>
  <c r="L18"/>
  <c r="F19"/>
  <c r="H19"/>
  <c r="J19"/>
  <c r="L19"/>
  <c r="F20"/>
  <c r="H20"/>
  <c r="J20"/>
  <c r="L20"/>
  <c r="F21"/>
  <c r="H21"/>
  <c r="J21"/>
  <c r="L21"/>
  <c r="F22"/>
  <c r="H22"/>
  <c r="L22"/>
  <c r="F23"/>
  <c r="H23"/>
  <c r="J23"/>
  <c r="L23"/>
  <c r="F24"/>
  <c r="J24"/>
  <c r="L24"/>
  <c r="F25"/>
  <c r="H25"/>
  <c r="J25"/>
  <c r="L25"/>
  <c r="F26"/>
  <c r="H26"/>
  <c r="J26"/>
  <c r="L26"/>
  <c r="F27"/>
  <c r="H27"/>
  <c r="J27"/>
  <c r="L27"/>
  <c r="F28"/>
  <c r="H28"/>
  <c r="J28"/>
  <c r="L28"/>
  <c r="F29"/>
  <c r="H29"/>
  <c r="J29"/>
  <c r="L29"/>
  <c r="F30"/>
  <c r="H30"/>
  <c r="J30"/>
  <c r="L30"/>
  <c r="F31"/>
  <c r="H31"/>
  <c r="J31"/>
  <c r="L31"/>
  <c r="F32"/>
  <c r="H32"/>
  <c r="J32"/>
  <c r="L32"/>
  <c r="B33"/>
  <c r="F33"/>
  <c r="H33"/>
  <c r="J33"/>
  <c r="L33"/>
  <c r="B34"/>
  <c r="F34"/>
  <c r="H34"/>
  <c r="J34"/>
  <c r="L34"/>
  <c r="B13" i="30"/>
  <c r="B33"/>
  <c r="B3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J5"/>
  <c r="J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3"/>
  <c r="J34"/>
  <c r="L3"/>
  <c r="J3"/>
  <c r="H13"/>
  <c r="H14"/>
  <c r="H15"/>
  <c r="H16"/>
  <c r="H17"/>
  <c r="H18"/>
  <c r="H19"/>
  <c r="H20"/>
  <c r="H22"/>
  <c r="H23"/>
  <c r="H24"/>
  <c r="H25"/>
  <c r="H26"/>
  <c r="H27"/>
  <c r="H28"/>
  <c r="H30"/>
  <c r="H32"/>
  <c r="H33"/>
  <c r="H34"/>
  <c r="H5"/>
  <c r="H6"/>
  <c r="H7"/>
  <c r="H9"/>
  <c r="H10"/>
  <c r="H11"/>
  <c r="H12"/>
  <c r="H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13"/>
  <c r="F5"/>
  <c r="F6"/>
  <c r="F7"/>
  <c r="F8"/>
  <c r="F9"/>
  <c r="F10"/>
  <c r="F11"/>
  <c r="F12"/>
  <c r="F3"/>
  <c r="M18" i="55"/>
  <c r="M39"/>
  <c r="M41"/>
  <c r="B18"/>
  <c r="B39"/>
  <c r="B41"/>
  <c r="N41"/>
  <c r="M17"/>
  <c r="M38"/>
  <c r="M40"/>
  <c r="B17"/>
  <c r="B38"/>
  <c r="B40"/>
  <c r="N40"/>
  <c r="K18"/>
  <c r="K39"/>
  <c r="K41"/>
  <c r="L41"/>
  <c r="K17"/>
  <c r="K38"/>
  <c r="K40"/>
  <c r="L40"/>
  <c r="I18"/>
  <c r="I39"/>
  <c r="I41"/>
  <c r="J41"/>
  <c r="I17"/>
  <c r="I38"/>
  <c r="I40"/>
  <c r="J40"/>
  <c r="G18"/>
  <c r="G39"/>
  <c r="G41"/>
  <c r="H41"/>
  <c r="G17"/>
  <c r="G38"/>
  <c r="G40"/>
  <c r="H40"/>
  <c r="F41"/>
  <c r="E17"/>
  <c r="E38"/>
  <c r="E40"/>
  <c r="F40"/>
  <c r="C17"/>
  <c r="C38"/>
  <c r="C40"/>
  <c r="D17"/>
  <c r="D38"/>
  <c r="D40"/>
  <c r="C18"/>
  <c r="C39"/>
  <c r="C41"/>
  <c r="D18"/>
  <c r="D39"/>
  <c r="D41"/>
  <c r="N39"/>
  <c r="L39"/>
  <c r="J39"/>
  <c r="J38"/>
  <c r="H39"/>
  <c r="F39"/>
  <c r="J7"/>
  <c r="J8"/>
  <c r="J9"/>
  <c r="J10"/>
  <c r="J11"/>
  <c r="J12"/>
  <c r="J13"/>
  <c r="J14"/>
  <c r="J15"/>
  <c r="J16"/>
  <c r="J6"/>
  <c r="N17"/>
  <c r="L17"/>
  <c r="J17"/>
  <c r="H17"/>
  <c r="N18"/>
  <c r="L18"/>
  <c r="J18"/>
  <c r="H18"/>
  <c r="F17"/>
  <c r="N33"/>
  <c r="L33"/>
  <c r="J33"/>
  <c r="H33"/>
  <c r="F33"/>
  <c r="F6" i="80"/>
  <c r="F8"/>
  <c r="F5"/>
  <c r="D6"/>
  <c r="D5"/>
  <c r="I4" i="52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5" i="51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B34"/>
  <c r="I34"/>
  <c r="J34"/>
  <c r="F6" i="55"/>
  <c r="H6"/>
  <c r="L6"/>
  <c r="N6"/>
  <c r="F14"/>
  <c r="H14"/>
  <c r="L14"/>
  <c r="N14"/>
  <c r="F30"/>
  <c r="H30"/>
  <c r="J30"/>
  <c r="L30"/>
  <c r="N30"/>
  <c r="F25"/>
  <c r="H25"/>
  <c r="J25"/>
  <c r="L25"/>
  <c r="N25"/>
  <c r="F32"/>
  <c r="H32"/>
  <c r="J32"/>
  <c r="L32"/>
  <c r="N32"/>
  <c r="F7"/>
  <c r="H7"/>
  <c r="L7"/>
  <c r="N7"/>
  <c r="F19"/>
  <c r="H19"/>
  <c r="J19"/>
  <c r="L19"/>
  <c r="N19"/>
  <c r="F28"/>
  <c r="H28"/>
  <c r="J28"/>
  <c r="L28"/>
  <c r="N28"/>
  <c r="F37"/>
  <c r="H37"/>
  <c r="J37"/>
  <c r="L37"/>
  <c r="N37"/>
  <c r="F27"/>
  <c r="H27"/>
  <c r="J27"/>
  <c r="L27"/>
  <c r="N27"/>
  <c r="F8"/>
  <c r="H8"/>
  <c r="L8"/>
  <c r="N8"/>
  <c r="F31"/>
  <c r="H31"/>
  <c r="J31"/>
  <c r="L31"/>
  <c r="N31"/>
  <c r="F34"/>
  <c r="H34"/>
  <c r="J34"/>
  <c r="L34"/>
  <c r="N34"/>
  <c r="F16"/>
  <c r="H16"/>
  <c r="L16"/>
  <c r="N16"/>
  <c r="F21"/>
  <c r="H21"/>
  <c r="J21"/>
  <c r="L21"/>
  <c r="N21"/>
  <c r="F23"/>
  <c r="H23"/>
  <c r="J23"/>
  <c r="L23"/>
  <c r="N23"/>
  <c r="F15"/>
  <c r="H15"/>
  <c r="L15"/>
  <c r="N15"/>
  <c r="F18"/>
  <c r="F29"/>
  <c r="H29"/>
  <c r="J29"/>
  <c r="L29"/>
  <c r="N29"/>
  <c r="F24"/>
  <c r="H24"/>
  <c r="J24"/>
  <c r="L24"/>
  <c r="N24"/>
  <c r="F26"/>
  <c r="H26"/>
  <c r="J26"/>
  <c r="L26"/>
  <c r="N26"/>
  <c r="F22"/>
  <c r="H22"/>
  <c r="J22"/>
  <c r="L22"/>
  <c r="N22"/>
  <c r="F38"/>
  <c r="H38"/>
  <c r="L38"/>
  <c r="N38"/>
  <c r="F9"/>
  <c r="H9"/>
  <c r="L9"/>
  <c r="N9"/>
  <c r="F10"/>
  <c r="H10"/>
  <c r="L10"/>
  <c r="N10"/>
  <c r="F35"/>
  <c r="H35"/>
  <c r="J35"/>
  <c r="L35"/>
  <c r="N35"/>
  <c r="F13"/>
  <c r="H13"/>
  <c r="L13"/>
  <c r="N13"/>
  <c r="F36"/>
  <c r="H36"/>
  <c r="J36"/>
  <c r="L36"/>
  <c r="N36"/>
  <c r="F20"/>
  <c r="H20"/>
  <c r="J20"/>
  <c r="L20"/>
  <c r="N20"/>
  <c r="F12"/>
  <c r="H12"/>
  <c r="L12"/>
  <c r="N12"/>
  <c r="F11"/>
  <c r="H11"/>
  <c r="L11"/>
  <c r="N11"/>
  <c r="B35" i="105"/>
  <c r="D34"/>
  <c r="T34"/>
  <c r="F34"/>
  <c r="V34"/>
  <c r="X34"/>
  <c r="H34"/>
  <c r="J34"/>
  <c r="L34"/>
  <c r="N34"/>
  <c r="P34"/>
  <c r="R34"/>
  <c r="D30"/>
  <c r="T30"/>
  <c r="F30"/>
  <c r="V30"/>
  <c r="X30"/>
  <c r="H30"/>
  <c r="J30"/>
  <c r="L30"/>
  <c r="N30"/>
  <c r="P30"/>
  <c r="R30"/>
  <c r="D29"/>
  <c r="T29"/>
  <c r="F29"/>
  <c r="V29"/>
  <c r="X29"/>
  <c r="H29"/>
  <c r="J29"/>
  <c r="L29"/>
  <c r="N29"/>
  <c r="P29"/>
  <c r="R29"/>
  <c r="D23"/>
  <c r="T23"/>
  <c r="F23"/>
  <c r="V23"/>
  <c r="X23"/>
  <c r="H23"/>
  <c r="J23"/>
  <c r="L23"/>
  <c r="N23"/>
  <c r="P23"/>
  <c r="R23"/>
  <c r="D19"/>
  <c r="T19"/>
  <c r="F19"/>
  <c r="V19"/>
  <c r="X19"/>
  <c r="H19"/>
  <c r="J19"/>
  <c r="L19"/>
  <c r="N19"/>
  <c r="P19"/>
  <c r="R19"/>
  <c r="D17"/>
  <c r="T17"/>
  <c r="F17"/>
  <c r="V17"/>
  <c r="X17"/>
  <c r="H17"/>
  <c r="J17"/>
  <c r="L17"/>
  <c r="N17"/>
  <c r="P17"/>
  <c r="R17"/>
  <c r="D18"/>
  <c r="T18"/>
  <c r="B15"/>
  <c r="Q15"/>
  <c r="R15"/>
  <c r="O15"/>
  <c r="P15"/>
  <c r="M15"/>
  <c r="N15"/>
  <c r="L15"/>
  <c r="I15"/>
  <c r="J15"/>
  <c r="H15"/>
  <c r="Q35"/>
  <c r="Q36"/>
  <c r="O35"/>
  <c r="O36"/>
  <c r="M35"/>
  <c r="M36"/>
  <c r="K35"/>
  <c r="K36"/>
  <c r="I35"/>
  <c r="I36"/>
  <c r="G35"/>
  <c r="G36"/>
  <c r="E15"/>
  <c r="E36"/>
  <c r="F32"/>
  <c r="V32"/>
  <c r="X32"/>
  <c r="F33"/>
  <c r="V33"/>
  <c r="X33"/>
  <c r="B36"/>
  <c r="R36"/>
  <c r="P36"/>
  <c r="N36"/>
  <c r="L36"/>
  <c r="J36"/>
  <c r="H36"/>
  <c r="F36"/>
  <c r="C15"/>
  <c r="C36"/>
  <c r="R35"/>
  <c r="P35"/>
  <c r="N35"/>
  <c r="L35"/>
  <c r="J35"/>
  <c r="H35"/>
  <c r="F35"/>
  <c r="D36"/>
  <c r="D35"/>
  <c r="F12"/>
  <c r="V12"/>
  <c r="X12"/>
  <c r="F13"/>
  <c r="V13"/>
  <c r="X13"/>
  <c r="F14"/>
  <c r="V14"/>
  <c r="X14"/>
  <c r="F5"/>
  <c r="V5"/>
  <c r="X5"/>
  <c r="F6"/>
  <c r="V6"/>
  <c r="X6"/>
  <c r="F7"/>
  <c r="V7"/>
  <c r="X7"/>
  <c r="F8"/>
  <c r="V8"/>
  <c r="X8"/>
  <c r="F9"/>
  <c r="V9"/>
  <c r="X9"/>
  <c r="F10"/>
  <c r="V10"/>
  <c r="X10"/>
  <c r="F15"/>
  <c r="V15"/>
  <c r="D15"/>
  <c r="D5"/>
  <c r="T5"/>
  <c r="D6"/>
  <c r="T6"/>
  <c r="D7"/>
  <c r="T7"/>
  <c r="D8"/>
  <c r="T8"/>
  <c r="D9"/>
  <c r="T9"/>
  <c r="D10"/>
  <c r="T10"/>
  <c r="D11"/>
  <c r="T11"/>
  <c r="D12"/>
  <c r="T12"/>
  <c r="D13"/>
  <c r="T13"/>
  <c r="D14"/>
  <c r="T14"/>
  <c r="F11"/>
  <c r="V11"/>
  <c r="X11"/>
  <c r="H5"/>
  <c r="H6"/>
  <c r="H7"/>
  <c r="H8"/>
  <c r="H9"/>
  <c r="H10"/>
  <c r="H11"/>
  <c r="H12"/>
  <c r="H13"/>
  <c r="H14"/>
  <c r="J5"/>
  <c r="J6"/>
  <c r="J7"/>
  <c r="J8"/>
  <c r="J9"/>
  <c r="J10"/>
  <c r="J11"/>
  <c r="J12"/>
  <c r="J13"/>
  <c r="J14"/>
  <c r="L5"/>
  <c r="L6"/>
  <c r="L7"/>
  <c r="L8"/>
  <c r="L9"/>
  <c r="L10"/>
  <c r="L11"/>
  <c r="L12"/>
  <c r="L13"/>
  <c r="L14"/>
  <c r="N5"/>
  <c r="N6"/>
  <c r="N7"/>
  <c r="N8"/>
  <c r="N9"/>
  <c r="N10"/>
  <c r="N11"/>
  <c r="N12"/>
  <c r="N13"/>
  <c r="N14"/>
  <c r="P5"/>
  <c r="P6"/>
  <c r="P7"/>
  <c r="P8"/>
  <c r="P9"/>
  <c r="P10"/>
  <c r="P11"/>
  <c r="P12"/>
  <c r="P13"/>
  <c r="P14"/>
  <c r="R5"/>
  <c r="R6"/>
  <c r="R7"/>
  <c r="R8"/>
  <c r="R9"/>
  <c r="R10"/>
  <c r="R11"/>
  <c r="R12"/>
  <c r="R13"/>
  <c r="R14"/>
  <c r="D16"/>
  <c r="T16"/>
  <c r="F16"/>
  <c r="V16"/>
  <c r="X16"/>
  <c r="H16"/>
  <c r="J16"/>
  <c r="L16"/>
  <c r="N16"/>
  <c r="P16"/>
  <c r="R16"/>
  <c r="F18"/>
  <c r="V18"/>
  <c r="X18"/>
  <c r="H18"/>
  <c r="J18"/>
  <c r="L18"/>
  <c r="N18"/>
  <c r="P18"/>
  <c r="R18"/>
  <c r="D20"/>
  <c r="T20"/>
  <c r="F20"/>
  <c r="V20"/>
  <c r="X20"/>
  <c r="H20"/>
  <c r="J20"/>
  <c r="L20"/>
  <c r="N20"/>
  <c r="P20"/>
  <c r="R20"/>
  <c r="D21"/>
  <c r="T21"/>
  <c r="F21"/>
  <c r="V21"/>
  <c r="X21"/>
  <c r="H21"/>
  <c r="J21"/>
  <c r="L21"/>
  <c r="N21"/>
  <c r="P21"/>
  <c r="R21"/>
  <c r="D22"/>
  <c r="T22"/>
  <c r="F22"/>
  <c r="V22"/>
  <c r="X22"/>
  <c r="H22"/>
  <c r="J22"/>
  <c r="L22"/>
  <c r="N22"/>
  <c r="P22"/>
  <c r="R22"/>
  <c r="D24"/>
  <c r="T24"/>
  <c r="F24"/>
  <c r="V24"/>
  <c r="X24"/>
  <c r="H24"/>
  <c r="J24"/>
  <c r="L24"/>
  <c r="N24"/>
  <c r="P24"/>
  <c r="R24"/>
  <c r="D25"/>
  <c r="T25"/>
  <c r="F25"/>
  <c r="V25"/>
  <c r="X25"/>
  <c r="H25"/>
  <c r="J25"/>
  <c r="L25"/>
  <c r="N25"/>
  <c r="P25"/>
  <c r="R25"/>
  <c r="D26"/>
  <c r="T26"/>
  <c r="F26"/>
  <c r="V26"/>
  <c r="X26"/>
  <c r="H26"/>
  <c r="J26"/>
  <c r="L26"/>
  <c r="N26"/>
  <c r="P26"/>
  <c r="R26"/>
  <c r="D27"/>
  <c r="T27"/>
  <c r="F27"/>
  <c r="V27"/>
  <c r="X27"/>
  <c r="H27"/>
  <c r="J27"/>
  <c r="L27"/>
  <c r="N27"/>
  <c r="P27"/>
  <c r="R27"/>
  <c r="D28"/>
  <c r="T28"/>
  <c r="F28"/>
  <c r="V28"/>
  <c r="X28"/>
  <c r="H28"/>
  <c r="J28"/>
  <c r="L28"/>
  <c r="N28"/>
  <c r="P28"/>
  <c r="R28"/>
  <c r="D31"/>
  <c r="T31"/>
  <c r="F31"/>
  <c r="V31"/>
  <c r="X31"/>
  <c r="H31"/>
  <c r="J31"/>
  <c r="L31"/>
  <c r="N31"/>
  <c r="P31"/>
  <c r="R31"/>
  <c r="D32"/>
  <c r="T32"/>
  <c r="H32"/>
  <c r="J32"/>
  <c r="L32"/>
  <c r="N32"/>
  <c r="P32"/>
  <c r="R32"/>
  <c r="D33"/>
  <c r="T33"/>
  <c r="H33"/>
  <c r="J33"/>
  <c r="L33"/>
  <c r="N33"/>
  <c r="P33"/>
  <c r="R33"/>
  <c r="T5" i="124"/>
  <c r="T6"/>
  <c r="T7"/>
  <c r="T8"/>
  <c r="T9"/>
  <c r="T10"/>
  <c r="T11"/>
  <c r="T12"/>
  <c r="T13"/>
  <c r="T15"/>
  <c r="T37"/>
  <c r="T17"/>
  <c r="T18"/>
  <c r="T19"/>
  <c r="T20"/>
  <c r="T21"/>
  <c r="T22"/>
  <c r="T23"/>
  <c r="T24"/>
  <c r="T25"/>
  <c r="T26"/>
  <c r="T27"/>
  <c r="T28"/>
  <c r="T29"/>
  <c r="T30"/>
  <c r="T31"/>
  <c r="T32"/>
  <c r="T33"/>
  <c r="T36"/>
  <c r="X37"/>
  <c r="X36"/>
  <c r="X16"/>
  <c r="T16"/>
  <c r="F33" i="132"/>
  <c r="H33"/>
  <c r="J33"/>
  <c r="L33"/>
  <c r="F34"/>
  <c r="H34"/>
  <c r="J34"/>
  <c r="L34"/>
  <c r="F13"/>
  <c r="H13"/>
  <c r="J13"/>
  <c r="L13"/>
  <c r="T35" i="105"/>
  <c r="X35"/>
  <c r="T36"/>
  <c r="X36"/>
  <c r="T15"/>
  <c r="X15"/>
  <c r="U36"/>
  <c r="V36"/>
  <c r="V35"/>
  <c r="F35" i="135"/>
  <c r="H35"/>
  <c r="J35"/>
  <c r="L35"/>
  <c r="F36"/>
  <c r="H36"/>
  <c r="J36"/>
  <c r="L36"/>
  <c r="F37"/>
  <c r="H37"/>
  <c r="J37"/>
  <c r="L37"/>
  <c r="F38"/>
  <c r="H38"/>
  <c r="J38"/>
  <c r="L38"/>
  <c r="F14"/>
  <c r="H14"/>
  <c r="J14"/>
  <c r="L14"/>
  <c r="F15"/>
  <c r="H15"/>
  <c r="J15"/>
  <c r="L15"/>
  <c r="F35" i="134"/>
  <c r="H35"/>
  <c r="J35"/>
  <c r="L35"/>
  <c r="F36"/>
  <c r="H36"/>
  <c r="J36"/>
  <c r="L36"/>
  <c r="F37"/>
  <c r="H37"/>
  <c r="J37"/>
  <c r="L37"/>
  <c r="F38"/>
  <c r="H38"/>
  <c r="J38"/>
  <c r="L38"/>
  <c r="F14"/>
  <c r="H14"/>
  <c r="J14"/>
  <c r="L14"/>
  <c r="F15"/>
  <c r="H15"/>
  <c r="J15"/>
  <c r="L15"/>
  <c r="F35" i="133"/>
  <c r="H35"/>
  <c r="J35"/>
  <c r="L35"/>
  <c r="F36"/>
  <c r="H36"/>
  <c r="J36"/>
  <c r="L36"/>
  <c r="F37"/>
  <c r="H37"/>
  <c r="J37"/>
  <c r="L37"/>
  <c r="F38"/>
  <c r="H38"/>
  <c r="J38"/>
  <c r="L38"/>
  <c r="F14"/>
  <c r="H14"/>
  <c r="J14"/>
  <c r="L14"/>
  <c r="F15"/>
  <c r="H15"/>
  <c r="J15"/>
  <c r="L15"/>
</calcChain>
</file>

<file path=xl/sharedStrings.xml><?xml version="1.0" encoding="utf-8"?>
<sst xmlns="http://schemas.openxmlformats.org/spreadsheetml/2006/main" count="1267" uniqueCount="258">
  <si>
    <t>МОУ СОШ №5</t>
  </si>
  <si>
    <t>МОУ СОШ №9</t>
  </si>
  <si>
    <t>Территория</t>
  </si>
  <si>
    <t>Самарская область</t>
  </si>
  <si>
    <t>уровень обученности</t>
  </si>
  <si>
    <t>качество знаний</t>
  </si>
  <si>
    <t>МОУ СОШ №1</t>
  </si>
  <si>
    <t>МОУ СОШ № 1 (вечернее отделение)</t>
  </si>
  <si>
    <t>МОУ СОШ №2</t>
  </si>
  <si>
    <t>МОУ СОШ №8</t>
  </si>
  <si>
    <t>МОУ СОШ №10</t>
  </si>
  <si>
    <t>ИТОГО по городу:</t>
  </si>
  <si>
    <t>МОУ Алакаевская СОШ</t>
  </si>
  <si>
    <t>МОУ Бобровская СОШ</t>
  </si>
  <si>
    <t>МОУ Богдановская СОШ</t>
  </si>
  <si>
    <t>МОУ Бузаевская СОШ</t>
  </si>
  <si>
    <t>МОУ Георгиевская СОШ</t>
  </si>
  <si>
    <t>МОУ Домашкинская СОШ</t>
  </si>
  <si>
    <t>МОУ Кинельская СОШ</t>
  </si>
  <si>
    <t>МОУ Комсомольская СОШ</t>
  </si>
  <si>
    <t>МОУ Красносамарская СОШ</t>
  </si>
  <si>
    <t>МОУ М-малышевская СОШ</t>
  </si>
  <si>
    <t>МОУ Новосарбайская СОШ</t>
  </si>
  <si>
    <t>МОУ Сколковская СОШ</t>
  </si>
  <si>
    <t>МОУ Сырейская СОШ</t>
  </si>
  <si>
    <t>МОУ Чубовская СОШ</t>
  </si>
  <si>
    <t>ИТОГО по району:</t>
  </si>
  <si>
    <t xml:space="preserve">Количество выпускников 9-х классов </t>
  </si>
  <si>
    <t>ИТОГО по городу (без вечернего отделения):</t>
  </si>
  <si>
    <t>ИТОГО по району (без вечернего отделения):</t>
  </si>
  <si>
    <t>Количество выпускников, занимающихся по программам VIII вида (имеющие недостатки в психическом развитии)</t>
  </si>
  <si>
    <t>ИТОГО</t>
  </si>
  <si>
    <t>Получили документ государственного образца об образовании</t>
  </si>
  <si>
    <t>всего</t>
  </si>
  <si>
    <t>в том числе особого образца</t>
  </si>
  <si>
    <t>полученные отметки</t>
  </si>
  <si>
    <r>
      <t xml:space="preserve">ИТОГО </t>
    </r>
    <r>
      <rPr>
        <b/>
        <sz val="8"/>
        <rFont val="Arial"/>
        <family val="2"/>
        <charset val="204"/>
      </rPr>
      <t>(без вечернего отделения)</t>
    </r>
    <r>
      <rPr>
        <b/>
        <sz val="11"/>
        <rFont val="Arial"/>
        <family val="2"/>
        <charset val="204"/>
      </rPr>
      <t>:</t>
    </r>
  </si>
  <si>
    <t>МОУ СОШ №3</t>
  </si>
  <si>
    <t>МОУ СОШ №4</t>
  </si>
  <si>
    <t>МОУ СОШ №11</t>
  </si>
  <si>
    <t>ОУ</t>
  </si>
  <si>
    <t>МОУ Октябрьская СОШ</t>
  </si>
  <si>
    <t>Предметы</t>
  </si>
  <si>
    <t>количество участников</t>
  </si>
  <si>
    <t>средний балл</t>
  </si>
  <si>
    <t>рейтинг</t>
  </si>
  <si>
    <t>% "2"</t>
  </si>
  <si>
    <t>% "3"</t>
  </si>
  <si>
    <t>% "4"</t>
  </si>
  <si>
    <t>% "5"</t>
  </si>
  <si>
    <t>средняя оценка</t>
  </si>
  <si>
    <t>Количество выпускников, допущенных к итоговой аттестации</t>
  </si>
  <si>
    <t>Количество выпускников (в % от общего количества выпускников), сдавших государственную (итоговую) аттестацию</t>
  </si>
  <si>
    <t>в новой форме</t>
  </si>
  <si>
    <t>в традиционной форме</t>
  </si>
  <si>
    <t>кол-во</t>
  </si>
  <si>
    <t>%</t>
  </si>
  <si>
    <t>Всего</t>
  </si>
  <si>
    <t>в т.ч. в форме экстерната</t>
  </si>
  <si>
    <t>в т.ч. досрочно</t>
  </si>
  <si>
    <t>в т.ч. щадящем режиме</t>
  </si>
  <si>
    <t>ИТОГО:</t>
  </si>
  <si>
    <t>Всего выпускников</t>
  </si>
  <si>
    <t>предмет</t>
  </si>
  <si>
    <t>Русский язык</t>
  </si>
  <si>
    <t xml:space="preserve">Алгебра </t>
  </si>
  <si>
    <t>Итого:</t>
  </si>
  <si>
    <t>общее количество аппеляций</t>
  </si>
  <si>
    <t>количество отозванных аппеляций</t>
  </si>
  <si>
    <t>количество отклоненных аппеляций</t>
  </si>
  <si>
    <t>без изменения баллов</t>
  </si>
  <si>
    <t>с увеличением баллов</t>
  </si>
  <si>
    <t>без изменения отметки</t>
  </si>
  <si>
    <t>с увеличением отметки</t>
  </si>
  <si>
    <t>с понижением баллов</t>
  </si>
  <si>
    <t>с понижением отметки</t>
  </si>
  <si>
    <t>количество удовлетворенных аппеляций</t>
  </si>
  <si>
    <t>МОУ Большемалышевская ООШ</t>
  </si>
  <si>
    <t>Статистика выбора экзаменов</t>
  </si>
  <si>
    <t>Наименование ОУ</t>
  </si>
  <si>
    <t>Математика</t>
  </si>
  <si>
    <t>Физика</t>
  </si>
  <si>
    <t>Химия</t>
  </si>
  <si>
    <t>Биология</t>
  </si>
  <si>
    <t>История</t>
  </si>
  <si>
    <t>Обществознание</t>
  </si>
  <si>
    <t>География</t>
  </si>
  <si>
    <t>Количество участников</t>
  </si>
  <si>
    <t>Доля от числа выпускников,%</t>
  </si>
  <si>
    <t>СОШ №1</t>
  </si>
  <si>
    <t>СОШ №1 (В/О)</t>
  </si>
  <si>
    <t>СОШ №2</t>
  </si>
  <si>
    <t>СОШ №3</t>
  </si>
  <si>
    <t>СОШ №4</t>
  </si>
  <si>
    <t>СОШ №5 ОЦ"Лидер"</t>
  </si>
  <si>
    <t>СОШ №8</t>
  </si>
  <si>
    <t>СОШ №9</t>
  </si>
  <si>
    <t>СОШ №10</t>
  </si>
  <si>
    <t>СОШ №11</t>
  </si>
  <si>
    <t>ИНТЕРНАТ № 9</t>
  </si>
  <si>
    <t>ИТОГО ПО ГОРОДУ</t>
  </si>
  <si>
    <t>Алакаевская СОШ</t>
  </si>
  <si>
    <t>Бобровская СОШ</t>
  </si>
  <si>
    <t>Богдановская СОШ</t>
  </si>
  <si>
    <t>Большемалышевская ООШ</t>
  </si>
  <si>
    <t>Бузаевская СОШ</t>
  </si>
  <si>
    <t>Георгиевская СОШ</t>
  </si>
  <si>
    <t>Домашкинская СОШ</t>
  </si>
  <si>
    <t>Кинельская СОШ</t>
  </si>
  <si>
    <t>Комсомольская СОШ</t>
  </si>
  <si>
    <t>Красносамарская СОШ</t>
  </si>
  <si>
    <t>М-малышевская СОШ</t>
  </si>
  <si>
    <t>Новосарбайская СОШ</t>
  </si>
  <si>
    <t>Октябрьская СОШ</t>
  </si>
  <si>
    <t>Парфеновская ООШ</t>
  </si>
  <si>
    <t>Покровская ООШ</t>
  </si>
  <si>
    <t>Сколковская СОШ</t>
  </si>
  <si>
    <t>Сырейская СОШ</t>
  </si>
  <si>
    <t>Чубовская СОШ</t>
  </si>
  <si>
    <t>Язевская ООШ</t>
  </si>
  <si>
    <t>ИТОГО ПО РАЙОНУ</t>
  </si>
  <si>
    <t>ИТОГО ПО ОКРУГУ</t>
  </si>
  <si>
    <t>Информация о наибольшем и наименьшем количестве баллов</t>
  </si>
  <si>
    <t>Наибольший балл</t>
  </si>
  <si>
    <t>Наименьший балл</t>
  </si>
  <si>
    <t>№ п/п</t>
  </si>
  <si>
    <t>Показатель</t>
  </si>
  <si>
    <t>Алгебра</t>
  </si>
  <si>
    <t xml:space="preserve">Биология </t>
  </si>
  <si>
    <t>1.</t>
  </si>
  <si>
    <t>Количество ОУ, участвующих в государственной (итоговой) аттестации с участием РЭК</t>
  </si>
  <si>
    <t>2.</t>
  </si>
  <si>
    <t>Количество выпускников, участвующих в государственной (итоговой) аттестации с участием РЭК</t>
  </si>
  <si>
    <t>3.</t>
  </si>
  <si>
    <t>Количество пунктов проведения экзаменов</t>
  </si>
  <si>
    <r>
      <t xml:space="preserve">лучший результат - </t>
    </r>
    <r>
      <rPr>
        <b/>
        <sz val="14"/>
        <rFont val="Arial"/>
        <family val="2"/>
        <charset val="204"/>
      </rPr>
      <t>34</t>
    </r>
  </si>
  <si>
    <t>г.о.Кинель</t>
  </si>
  <si>
    <t>м.р. Кинельский</t>
  </si>
  <si>
    <t>Кинельское управление</t>
  </si>
  <si>
    <t>Физика-36</t>
  </si>
  <si>
    <t>Обществознание-40</t>
  </si>
  <si>
    <t>География-33</t>
  </si>
  <si>
    <r>
      <t xml:space="preserve">лучший результат - </t>
    </r>
    <r>
      <rPr>
        <b/>
        <sz val="14"/>
        <rFont val="Arial"/>
        <family val="2"/>
        <charset val="204"/>
      </rPr>
      <t>33</t>
    </r>
  </si>
  <si>
    <r>
      <t xml:space="preserve">лучший результат - </t>
    </r>
    <r>
      <rPr>
        <b/>
        <sz val="14"/>
        <rFont val="Arial"/>
        <family val="2"/>
        <charset val="204"/>
      </rPr>
      <t>40</t>
    </r>
  </si>
  <si>
    <r>
      <t>ИТОГО Кинельское управление</t>
    </r>
    <r>
      <rPr>
        <b/>
        <sz val="10"/>
        <rFont val="Arial"/>
        <family val="2"/>
        <charset val="204"/>
      </rPr>
      <t xml:space="preserve">
</t>
    </r>
  </si>
  <si>
    <r>
      <t xml:space="preserve">ИТОГО Кинельское управление
</t>
    </r>
    <r>
      <rPr>
        <sz val="11"/>
        <rFont val="Arial"/>
        <family val="2"/>
        <charset val="204"/>
      </rPr>
      <t>(без вечернего отделения)</t>
    </r>
  </si>
  <si>
    <t>Кинельское управление ИТОГО</t>
  </si>
  <si>
    <t>количество</t>
  </si>
  <si>
    <t>кандидатов</t>
  </si>
  <si>
    <t>получивших</t>
  </si>
  <si>
    <t>Большемалышевская  ОШ</t>
  </si>
  <si>
    <t>Кинельская СОШ (УЧХОЗ)</t>
  </si>
  <si>
    <t>Маломалышевская СОШ</t>
  </si>
  <si>
    <t>Парфеновская   ОШ</t>
  </si>
  <si>
    <t>Покровская    ОШ</t>
  </si>
  <si>
    <t>Язевская   ОШ</t>
  </si>
  <si>
    <t>СОШ № 1</t>
  </si>
  <si>
    <t>СОШ № 2</t>
  </si>
  <si>
    <t>СОШ № 3</t>
  </si>
  <si>
    <t>СОШ № 4</t>
  </si>
  <si>
    <t>СОШ № 8</t>
  </si>
  <si>
    <t>СОШ № 9</t>
  </si>
  <si>
    <t>СОШ № 10</t>
  </si>
  <si>
    <t>СОШ № 11</t>
  </si>
  <si>
    <t>СОШ № 5 ОЦ «Лидер»</t>
  </si>
  <si>
    <t>Интернат № 9</t>
  </si>
  <si>
    <t>( из них 7 ч-к 8 вид)</t>
  </si>
  <si>
    <t xml:space="preserve">Региональный балл </t>
  </si>
  <si>
    <t>ИТОГО по округу:</t>
  </si>
  <si>
    <t>Предмет ЕГЭ</t>
  </si>
  <si>
    <t>Средний балл (региональный)</t>
  </si>
  <si>
    <t>История России</t>
  </si>
  <si>
    <t>ГОРОД</t>
  </si>
  <si>
    <t>РАЙОН</t>
  </si>
  <si>
    <t>ОКРУГ</t>
  </si>
  <si>
    <t>СРЕДНИЙ БАЛЛ - ОЦЕНКА</t>
  </si>
  <si>
    <t>Регион</t>
  </si>
  <si>
    <t>Город</t>
  </si>
  <si>
    <t>Район</t>
  </si>
  <si>
    <t>Округ</t>
  </si>
  <si>
    <t>НОУ Интернат №9</t>
  </si>
  <si>
    <t>МОУ Парфеновская ООШ</t>
  </si>
  <si>
    <t>МОУ Покровская ООШ</t>
  </si>
  <si>
    <t>МОУ Язевская ООШ</t>
  </si>
  <si>
    <t>Математика-34</t>
  </si>
  <si>
    <t>Химия-33</t>
  </si>
  <si>
    <t>лучший результат - 41</t>
  </si>
  <si>
    <r>
      <t xml:space="preserve">лучший результат - </t>
    </r>
    <r>
      <rPr>
        <b/>
        <sz val="14"/>
        <rFont val="Arial"/>
        <family val="2"/>
        <charset val="204"/>
      </rPr>
      <t>37</t>
    </r>
  </si>
  <si>
    <t xml:space="preserve">лучший результат - </t>
  </si>
  <si>
    <t>Результаты государственной (итоговой) аттестации по обществознанию на территории Кинельского управления в 2012 году</t>
  </si>
  <si>
    <t>Результаты государственной (итоговой) аттестации по физике на территории Кинельского управления в 2012 году</t>
  </si>
  <si>
    <t>Результаты государственной (итоговой) аттестации по информатике на территории Кинельского управления в 2012 году</t>
  </si>
  <si>
    <t>Результаты государственной (итоговой) аттестации по английскому языку на территории Кинельского управления в 2012 году</t>
  </si>
  <si>
    <t>Результаты государственной (итоговой) аттестации по литературе на территории Кинельского управления в 2012 году</t>
  </si>
  <si>
    <r>
      <t xml:space="preserve">Всего общеобразовательных учреждений: </t>
    </r>
    <r>
      <rPr>
        <b/>
        <u/>
        <sz val="12"/>
        <rFont val="Times New Roman"/>
        <family val="1"/>
        <charset val="204"/>
      </rPr>
      <t>28</t>
    </r>
    <r>
      <rPr>
        <sz val="12"/>
        <rFont val="Times New Roman"/>
        <family val="1"/>
        <charset val="204"/>
      </rPr>
      <t>, из них основного и среднего образования : основного –</t>
    </r>
    <r>
      <rPr>
        <b/>
        <u/>
        <sz val="12"/>
        <rFont val="Times New Roman"/>
        <family val="1"/>
        <charset val="204"/>
      </rPr>
      <t xml:space="preserve"> 3</t>
    </r>
    <r>
      <rPr>
        <sz val="12"/>
        <rFont val="Times New Roman"/>
        <family val="1"/>
        <charset val="204"/>
      </rPr>
      <t>, среднего -</t>
    </r>
    <r>
      <rPr>
        <b/>
        <u/>
        <sz val="12"/>
        <rFont val="Times New Roman"/>
        <family val="1"/>
        <charset val="204"/>
      </rPr>
      <t>25</t>
    </r>
  </si>
  <si>
    <r>
      <t>Всего выпускников 9-х классов: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 xml:space="preserve">768 </t>
    </r>
    <r>
      <rPr>
        <sz val="12"/>
        <rFont val="Times New Roman"/>
        <family val="1"/>
        <charset val="204"/>
      </rPr>
      <t xml:space="preserve"> , из них </t>
    </r>
    <r>
      <rPr>
        <b/>
        <u/>
        <sz val="12"/>
        <rFont val="Times New Roman"/>
        <family val="1"/>
        <charset val="204"/>
      </rPr>
      <t>19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– в щадящей форме,  </t>
    </r>
    <r>
      <rPr>
        <b/>
        <u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– не допущены к сдаче экзаменов, </t>
    </r>
    <r>
      <rPr>
        <b/>
        <u/>
        <sz val="12"/>
        <rFont val="Times New Roman"/>
        <family val="1"/>
        <charset val="204"/>
      </rPr>
      <t>11</t>
    </r>
    <r>
      <rPr>
        <b/>
        <sz val="12"/>
        <rFont val="Times New Roman"/>
        <family val="1"/>
        <charset val="204"/>
      </rPr>
      <t xml:space="preserve"> - </t>
    </r>
    <r>
      <rPr>
        <sz val="12"/>
        <rFont val="Times New Roman"/>
        <family val="1"/>
        <charset val="204"/>
      </rPr>
      <t>дети 8 вида</t>
    </r>
  </si>
  <si>
    <t>Результаты государственной (итоговой) аттестации по истории на территории Кинельского управления в 2012 году</t>
  </si>
  <si>
    <t>Результаты государственной (итоговой) аттестации по русскому языку на территории Кинельского управления в 2012 году</t>
  </si>
  <si>
    <t>Информация о количестве участников государственной (итоговой) аттестации выпускников IX классов общеобразовательных учреждений с участием  региональной экзаменационной комиссии в 2012 году в Кинельском управление.</t>
  </si>
  <si>
    <t>Статистика результатов ГИА 2012</t>
  </si>
  <si>
    <t>Показатели среднего балла  ГИА выпускников  Кинельского управления за 2012 год</t>
  </si>
  <si>
    <t>Показатели средней оценки  ГИА выпускников  Кинельского управления за 2012 год</t>
  </si>
  <si>
    <t>Информатика</t>
  </si>
  <si>
    <t>Английский язык</t>
  </si>
  <si>
    <t>Литература</t>
  </si>
  <si>
    <t>Русский язык-42</t>
  </si>
  <si>
    <t>Биология-40</t>
  </si>
  <si>
    <t>История-44</t>
  </si>
  <si>
    <t>Информатика- 22</t>
  </si>
  <si>
    <t>Английский язык-70</t>
  </si>
  <si>
    <t>Литература-23</t>
  </si>
  <si>
    <t>Результаты государственной (итоговой) аттестации по алгебре на территории Кинельского управления в 2012 году</t>
  </si>
  <si>
    <t>31,9 - 3,8</t>
  </si>
  <si>
    <t>14,2 - 3,4</t>
  </si>
  <si>
    <t>19,8 - 3,8</t>
  </si>
  <si>
    <t>20,4 - 3,9</t>
  </si>
  <si>
    <t>19,1 - 3,7</t>
  </si>
  <si>
    <t>21,6 - 3,9</t>
  </si>
  <si>
    <t>17,8 - 3,1</t>
  </si>
  <si>
    <t>25,8 - 3,8</t>
  </si>
  <si>
    <t>23,4 - 3,3</t>
  </si>
  <si>
    <t>17,4 - 3,4</t>
  </si>
  <si>
    <t>Английский</t>
  </si>
  <si>
    <t>14,2 - 3,9</t>
  </si>
  <si>
    <t>13,9 - 3,8</t>
  </si>
  <si>
    <t>19,5 - 5</t>
  </si>
  <si>
    <t>53,3 - 4</t>
  </si>
  <si>
    <t>___</t>
  </si>
  <si>
    <t>15,2 - 4</t>
  </si>
  <si>
    <t>18,7 - 4,7</t>
  </si>
  <si>
    <t>10 - 3</t>
  </si>
  <si>
    <t>Форма сдачи ГИА-2012 выпускниками 9 классов общеобразовательных учереждений Кинельского управления</t>
  </si>
  <si>
    <t>Мониторинг показателей среднего балла по итогам государственной (итоговой) аттестации обучающихся, освоивших образовательные программы основного общего образования, по алгебре на территории  Самарской области в 2012 году</t>
  </si>
  <si>
    <t>Мониторинг показателей среднего балла по итогам государственной (итоговой) аттестации обучающихся, освоивших образовательные программы основного общего образования, по русскому языку на территории  Самарской области в 2012 году</t>
  </si>
  <si>
    <t>Показатели качества знаний и уровня обученности по итогам государственной (итоговой) аттестации обучающихся, освоивших образовательные программы основного общего образования, по алгебре на территории Кинельского управления в 2012 году</t>
  </si>
  <si>
    <t>Количество выпускников ОУ, освоивших образовательные программы основного общего образования, на территории Кинельского управления в 2012 году</t>
  </si>
  <si>
    <t>Сведения о результатах государственной (итоговой) аттестации выпускников в 2009-2012 учебном году на территории Кинельского управления</t>
  </si>
  <si>
    <t>Результаты государственной (итоговой) аттестации по химии на территории Кинельского управления в 2012 году</t>
  </si>
  <si>
    <t>Показатели качества знаний и уровня обученности по итогам государственной (итоговой) аттестации обучающихся, освоивших образовательные программы основного общего образования, по русскому языку на территории Кинельского управления в 2012 году</t>
  </si>
  <si>
    <t>Мониторинг показателей качества знаний и уровня обученности по итогам государственной (итоговой) аттестации обучающихся, освоивших образовательные программы основного общего образования, по алгебре на территории  Самарской области в 2012 году</t>
  </si>
  <si>
    <t>Мониторинг показателей качества знаний и уровня обученности по итогам государственной (итоговой) аттестации обучающихся, освоивших образовательные программы основного общего образования, по русскому языку на территории  Самарской области в 2012 году</t>
  </si>
  <si>
    <t>Статистика рассмотрения апелляций по итогам государственной (итоговой) аттестации на территории Кинельского управления в 2012 году</t>
  </si>
  <si>
    <t>32,4 - 3,9</t>
  </si>
  <si>
    <t>32,7- 3,9</t>
  </si>
  <si>
    <t>15,5 - 3,6</t>
  </si>
  <si>
    <t>16,2 - 3,7</t>
  </si>
  <si>
    <t>21,3 - 3,9</t>
  </si>
  <si>
    <t>18,3 - 3</t>
  </si>
  <si>
    <t>17,7 - 3</t>
  </si>
  <si>
    <t>17,6 - 3</t>
  </si>
  <si>
    <t>25,2 -3,7</t>
  </si>
  <si>
    <t>24,9 -3,6</t>
  </si>
  <si>
    <t>23,8 -3,4</t>
  </si>
  <si>
    <t>24 - 3,5</t>
  </si>
  <si>
    <t>15,6 - 3</t>
  </si>
  <si>
    <t>15,3 - 3</t>
  </si>
  <si>
    <t>Результаты государственной (итоговой) аттестации по географии на территории Кинельского управления в 2012 году</t>
  </si>
  <si>
    <t>Результаты государственной (итоговой) аттестации по биологии на территории Кинельского управления в 2012 году</t>
  </si>
</sst>
</file>

<file path=xl/styles.xml><?xml version="1.0" encoding="utf-8"?>
<styleSheet xmlns="http://schemas.openxmlformats.org/spreadsheetml/2006/main">
  <numFmts count="2">
    <numFmt numFmtId="184" formatCode="0.0"/>
    <numFmt numFmtId="185" formatCode="0.0%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Helv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9" fontId="1" fillId="0" borderId="0" applyFont="0" applyFill="0" applyBorder="0" applyAlignment="0" applyProtection="0"/>
    <xf numFmtId="0" fontId="24" fillId="0" borderId="0"/>
  </cellStyleXfs>
  <cellXfs count="721">
    <xf numFmtId="0" fontId="0" fillId="0" borderId="0" xfId="0"/>
    <xf numFmtId="0" fontId="8" fillId="0" borderId="0" xfId="5" applyFont="1"/>
    <xf numFmtId="0" fontId="5" fillId="0" borderId="0" xfId="5"/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0" xfId="3"/>
    <xf numFmtId="0" fontId="15" fillId="0" borderId="0" xfId="3" applyBorder="1"/>
    <xf numFmtId="1" fontId="15" fillId="0" borderId="1" xfId="3" applyNumberFormat="1" applyFill="1" applyBorder="1" applyAlignment="1">
      <alignment horizontal="center"/>
    </xf>
    <xf numFmtId="0" fontId="15" fillId="0" borderId="0" xfId="3" applyBorder="1" applyAlignment="1">
      <alignment horizontal="left" vertical="top" wrapText="1"/>
    </xf>
    <xf numFmtId="0" fontId="15" fillId="0" borderId="0" xfId="6"/>
    <xf numFmtId="0" fontId="15" fillId="0" borderId="0" xfId="6" applyFill="1" applyBorder="1" applyAlignment="1">
      <alignment horizontal="left" vertical="top" wrapText="1"/>
    </xf>
    <xf numFmtId="2" fontId="15" fillId="0" borderId="0" xfId="6" applyNumberFormat="1" applyFill="1" applyBorder="1"/>
    <xf numFmtId="0" fontId="0" fillId="0" borderId="0" xfId="0" applyFill="1" applyBorder="1" applyAlignment="1">
      <alignment horizontal="left" vertical="top" wrapText="1"/>
    </xf>
    <xf numFmtId="2" fontId="0" fillId="0" borderId="0" xfId="0" applyNumberFormat="1" applyFill="1" applyBorder="1"/>
    <xf numFmtId="0" fontId="13" fillId="0" borderId="0" xfId="3" applyFont="1" applyBorder="1" applyAlignment="1">
      <alignment horizontal="left" vertical="top" wrapText="1"/>
    </xf>
    <xf numFmtId="0" fontId="13" fillId="0" borderId="2" xfId="3" applyFont="1" applyBorder="1" applyAlignment="1">
      <alignment horizontal="left" vertical="top" wrapText="1"/>
    </xf>
    <xf numFmtId="0" fontId="13" fillId="0" borderId="2" xfId="3" applyFont="1" applyBorder="1"/>
    <xf numFmtId="0" fontId="9" fillId="0" borderId="0" xfId="0" applyFont="1" applyAlignment="1">
      <alignment vertical="top" wrapText="1"/>
    </xf>
    <xf numFmtId="0" fontId="5" fillId="0" borderId="0" xfId="5" applyFont="1"/>
    <xf numFmtId="0" fontId="5" fillId="0" borderId="1" xfId="5" applyFont="1" applyBorder="1" applyAlignment="1">
      <alignment horizontal="center"/>
    </xf>
    <xf numFmtId="185" fontId="5" fillId="0" borderId="1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1" xfId="5" applyFont="1" applyFill="1" applyBorder="1" applyAlignment="1">
      <alignment horizontal="center"/>
    </xf>
    <xf numFmtId="185" fontId="5" fillId="0" borderId="1" xfId="5" applyNumberFormat="1" applyFont="1" applyFill="1" applyBorder="1" applyAlignment="1">
      <alignment horizontal="center"/>
    </xf>
    <xf numFmtId="185" fontId="1" fillId="0" borderId="1" xfId="7" applyNumberFormat="1" applyFont="1" applyBorder="1" applyAlignment="1">
      <alignment horizontal="center"/>
    </xf>
    <xf numFmtId="0" fontId="4" fillId="0" borderId="1" xfId="5" applyFont="1" applyBorder="1" applyAlignment="1">
      <alignment horizontal="left" vertical="top" wrapText="1"/>
    </xf>
    <xf numFmtId="184" fontId="13" fillId="0" borderId="0" xfId="3" applyNumberFormat="1" applyFont="1" applyFill="1" applyBorder="1"/>
    <xf numFmtId="184" fontId="13" fillId="0" borderId="2" xfId="3" applyNumberFormat="1" applyFont="1" applyFill="1" applyBorder="1"/>
    <xf numFmtId="185" fontId="13" fillId="0" borderId="0" xfId="6" applyNumberFormat="1" applyFont="1" applyFill="1"/>
    <xf numFmtId="185" fontId="13" fillId="0" borderId="0" xfId="6" applyNumberFormat="1" applyFont="1" applyFill="1" applyBorder="1"/>
    <xf numFmtId="185" fontId="13" fillId="0" borderId="2" xfId="6" applyNumberFormat="1" applyFont="1" applyFill="1" applyBorder="1"/>
    <xf numFmtId="0" fontId="4" fillId="0" borderId="1" xfId="3" applyFont="1" applyFill="1" applyBorder="1" applyAlignment="1">
      <alignment horizontal="center" vertical="center" wrapText="1"/>
    </xf>
    <xf numFmtId="0" fontId="15" fillId="0" borderId="1" xfId="3" applyFill="1" applyBorder="1" applyAlignment="1">
      <alignment horizontal="center"/>
    </xf>
    <xf numFmtId="184" fontId="15" fillId="0" borderId="1" xfId="3" applyNumberForma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9" fontId="1" fillId="0" borderId="1" xfId="7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185" fontId="15" fillId="0" borderId="0" xfId="3" applyNumberFormat="1"/>
    <xf numFmtId="185" fontId="15" fillId="0" borderId="0" xfId="6" applyNumberFormat="1"/>
    <xf numFmtId="184" fontId="15" fillId="0" borderId="0" xfId="3" applyNumberFormat="1"/>
    <xf numFmtId="0" fontId="9" fillId="0" borderId="0" xfId="0" applyFont="1" applyAlignment="1">
      <alignment horizontal="center" vertical="top" wrapText="1"/>
    </xf>
    <xf numFmtId="0" fontId="5" fillId="0" borderId="3" xfId="5" applyFont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185" fontId="5" fillId="0" borderId="3" xfId="5" applyNumberFormat="1" applyFont="1" applyBorder="1" applyAlignment="1">
      <alignment horizontal="center"/>
    </xf>
    <xf numFmtId="9" fontId="0" fillId="0" borderId="3" xfId="7" applyFont="1" applyFill="1" applyBorder="1" applyAlignment="1">
      <alignment horizontal="center"/>
    </xf>
    <xf numFmtId="0" fontId="14" fillId="0" borderId="4" xfId="5" applyFont="1" applyFill="1" applyBorder="1" applyAlignment="1">
      <alignment horizontal="left" vertical="center"/>
    </xf>
    <xf numFmtId="0" fontId="14" fillId="0" borderId="4" xfId="5" applyFont="1" applyFill="1" applyBorder="1" applyAlignment="1">
      <alignment horizontal="center" vertical="center"/>
    </xf>
    <xf numFmtId="185" fontId="1" fillId="0" borderId="3" xfId="7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3" xfId="3" applyFill="1" applyBorder="1" applyAlignment="1">
      <alignment horizontal="center"/>
    </xf>
    <xf numFmtId="184" fontId="15" fillId="0" borderId="3" xfId="3" applyNumberFormat="1" applyFill="1" applyBorder="1" applyAlignment="1">
      <alignment horizontal="center"/>
    </xf>
    <xf numFmtId="1" fontId="15" fillId="0" borderId="3" xfId="3" applyNumberFormat="1" applyFill="1" applyBorder="1" applyAlignment="1">
      <alignment horizontal="center"/>
    </xf>
    <xf numFmtId="0" fontId="6" fillId="0" borderId="3" xfId="5" applyFont="1" applyFill="1" applyBorder="1" applyAlignment="1">
      <alignment horizontal="left" vertical="center"/>
    </xf>
    <xf numFmtId="0" fontId="6" fillId="0" borderId="3" xfId="5" applyFont="1" applyFill="1" applyBorder="1" applyAlignment="1">
      <alignment horizontal="center" vertical="center"/>
    </xf>
    <xf numFmtId="0" fontId="1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85" fontId="3" fillId="0" borderId="4" xfId="7" applyNumberFormat="1" applyFont="1" applyBorder="1" applyAlignment="1">
      <alignment horizontal="center"/>
    </xf>
    <xf numFmtId="0" fontId="9" fillId="0" borderId="0" xfId="3" applyFont="1" applyAlignment="1">
      <alignment horizontal="center" vertical="top" wrapText="1"/>
    </xf>
    <xf numFmtId="0" fontId="15" fillId="0" borderId="5" xfId="3" applyBorder="1"/>
    <xf numFmtId="0" fontId="14" fillId="0" borderId="5" xfId="6" applyFont="1" applyFill="1" applyBorder="1"/>
    <xf numFmtId="0" fontId="14" fillId="0" borderId="6" xfId="6" applyFont="1" applyFill="1" applyBorder="1"/>
    <xf numFmtId="0" fontId="15" fillId="0" borderId="6" xfId="3" applyBorder="1"/>
    <xf numFmtId="0" fontId="14" fillId="0" borderId="6" xfId="3" applyFont="1" applyBorder="1"/>
    <xf numFmtId="0" fontId="14" fillId="0" borderId="5" xfId="3" applyFont="1" applyBorder="1"/>
    <xf numFmtId="0" fontId="5" fillId="0" borderId="0" xfId="5" applyFont="1" applyFill="1" applyAlignment="1">
      <alignment horizontal="center"/>
    </xf>
    <xf numFmtId="185" fontId="4" fillId="0" borderId="1" xfId="5" applyNumberFormat="1" applyFont="1" applyBorder="1" applyAlignment="1">
      <alignment horizontal="center"/>
    </xf>
    <xf numFmtId="185" fontId="4" fillId="0" borderId="1" xfId="5" applyNumberFormat="1" applyFont="1" applyFill="1" applyBorder="1" applyAlignment="1">
      <alignment horizontal="center"/>
    </xf>
    <xf numFmtId="185" fontId="4" fillId="0" borderId="3" xfId="5" applyNumberFormat="1" applyFont="1" applyBorder="1" applyAlignment="1">
      <alignment horizontal="center"/>
    </xf>
    <xf numFmtId="0" fontId="20" fillId="0" borderId="7" xfId="0" applyFont="1" applyBorder="1" applyAlignment="1">
      <alignment vertical="top" wrapText="1"/>
    </xf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Fill="1" applyBorder="1"/>
    <xf numFmtId="0" fontId="20" fillId="0" borderId="8" xfId="0" applyFont="1" applyFill="1" applyBorder="1"/>
    <xf numFmtId="0" fontId="5" fillId="0" borderId="11" xfId="5" applyFont="1" applyBorder="1" applyAlignment="1">
      <alignment horizontal="center"/>
    </xf>
    <xf numFmtId="185" fontId="4" fillId="0" borderId="11" xfId="5" applyNumberFormat="1" applyFont="1" applyBorder="1" applyAlignment="1">
      <alignment horizontal="center"/>
    </xf>
    <xf numFmtId="185" fontId="5" fillId="0" borderId="11" xfId="5" applyNumberFormat="1" applyFont="1" applyBorder="1" applyAlignment="1">
      <alignment horizontal="center"/>
    </xf>
    <xf numFmtId="0" fontId="23" fillId="0" borderId="0" xfId="5" applyFont="1"/>
    <xf numFmtId="0" fontId="21" fillId="2" borderId="12" xfId="5" applyFont="1" applyFill="1" applyBorder="1" applyAlignment="1">
      <alignment wrapText="1"/>
    </xf>
    <xf numFmtId="0" fontId="22" fillId="2" borderId="13" xfId="5" applyFont="1" applyFill="1" applyBorder="1" applyAlignment="1">
      <alignment horizontal="center"/>
    </xf>
    <xf numFmtId="185" fontId="22" fillId="2" borderId="14" xfId="5" applyNumberFormat="1" applyFont="1" applyFill="1" applyBorder="1" applyAlignment="1">
      <alignment horizontal="center"/>
    </xf>
    <xf numFmtId="0" fontId="14" fillId="2" borderId="15" xfId="5" applyFont="1" applyFill="1" applyBorder="1" applyAlignment="1">
      <alignment wrapText="1"/>
    </xf>
    <xf numFmtId="185" fontId="4" fillId="2" borderId="16" xfId="5" applyNumberFormat="1" applyFont="1" applyFill="1" applyBorder="1" applyAlignment="1">
      <alignment horizontal="center"/>
    </xf>
    <xf numFmtId="0" fontId="14" fillId="2" borderId="12" xfId="5" applyFont="1" applyFill="1" applyBorder="1" applyAlignment="1">
      <alignment wrapText="1"/>
    </xf>
    <xf numFmtId="185" fontId="4" fillId="2" borderId="14" xfId="5" applyNumberFormat="1" applyFont="1" applyFill="1" applyBorder="1" applyAlignment="1">
      <alignment horizontal="center"/>
    </xf>
    <xf numFmtId="0" fontId="14" fillId="3" borderId="12" xfId="5" applyFont="1" applyFill="1" applyBorder="1" applyAlignment="1">
      <alignment wrapText="1"/>
    </xf>
    <xf numFmtId="3" fontId="14" fillId="3" borderId="14" xfId="5" applyNumberFormat="1" applyFont="1" applyFill="1" applyBorder="1" applyAlignment="1">
      <alignment horizontal="center"/>
    </xf>
    <xf numFmtId="0" fontId="4" fillId="2" borderId="16" xfId="5" applyFont="1" applyFill="1" applyBorder="1" applyAlignment="1">
      <alignment horizontal="center"/>
    </xf>
    <xf numFmtId="185" fontId="4" fillId="2" borderId="17" xfId="5" applyNumberFormat="1" applyFont="1" applyFill="1" applyBorder="1" applyAlignment="1">
      <alignment horizontal="center"/>
    </xf>
    <xf numFmtId="0" fontId="4" fillId="2" borderId="14" xfId="5" applyFont="1" applyFill="1" applyBorder="1" applyAlignment="1">
      <alignment horizontal="center"/>
    </xf>
    <xf numFmtId="185" fontId="4" fillId="2" borderId="18" xfId="5" applyNumberFormat="1" applyFont="1" applyFill="1" applyBorder="1" applyAlignment="1">
      <alignment horizontal="center"/>
    </xf>
    <xf numFmtId="0" fontId="8" fillId="0" borderId="0" xfId="5" applyFont="1" applyFill="1"/>
    <xf numFmtId="0" fontId="4" fillId="0" borderId="19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185" fontId="4" fillId="3" borderId="14" xfId="5" applyNumberFormat="1" applyFont="1" applyFill="1" applyBorder="1" applyAlignment="1">
      <alignment horizontal="center"/>
    </xf>
    <xf numFmtId="0" fontId="15" fillId="0" borderId="11" xfId="3" applyFill="1" applyBorder="1" applyAlignment="1">
      <alignment horizontal="center"/>
    </xf>
    <xf numFmtId="184" fontId="15" fillId="0" borderId="11" xfId="3" applyNumberFormat="1" applyFill="1" applyBorder="1" applyAlignment="1">
      <alignment horizontal="center"/>
    </xf>
    <xf numFmtId="1" fontId="15" fillId="0" borderId="11" xfId="3" applyNumberFormat="1" applyFill="1" applyBorder="1" applyAlignment="1">
      <alignment horizontal="center"/>
    </xf>
    <xf numFmtId="0" fontId="15" fillId="2" borderId="16" xfId="3" applyFill="1" applyBorder="1" applyAlignment="1">
      <alignment horizontal="center"/>
    </xf>
    <xf numFmtId="0" fontId="15" fillId="2" borderId="14" xfId="3" applyFill="1" applyBorder="1" applyAlignment="1">
      <alignment horizontal="center"/>
    </xf>
    <xf numFmtId="0" fontId="14" fillId="3" borderId="21" xfId="5" applyFont="1" applyFill="1" applyBorder="1" applyAlignment="1">
      <alignment wrapText="1"/>
    </xf>
    <xf numFmtId="0" fontId="15" fillId="2" borderId="22" xfId="3" applyFill="1" applyBorder="1" applyAlignment="1">
      <alignment horizontal="center"/>
    </xf>
    <xf numFmtId="184" fontId="15" fillId="2" borderId="16" xfId="3" applyNumberFormat="1" applyFill="1" applyBorder="1" applyAlignment="1">
      <alignment horizontal="center"/>
    </xf>
    <xf numFmtId="0" fontId="15" fillId="3" borderId="23" xfId="3" applyFill="1" applyBorder="1" applyAlignment="1">
      <alignment horizontal="center"/>
    </xf>
    <xf numFmtId="184" fontId="15" fillId="3" borderId="23" xfId="3" applyNumberFormat="1" applyFill="1" applyBorder="1" applyAlignment="1">
      <alignment horizontal="center"/>
    </xf>
    <xf numFmtId="0" fontId="15" fillId="3" borderId="14" xfId="3" applyFill="1" applyBorder="1" applyAlignment="1">
      <alignment horizontal="center"/>
    </xf>
    <xf numFmtId="0" fontId="15" fillId="2" borderId="12" xfId="3" applyFill="1" applyBorder="1" applyAlignment="1">
      <alignment horizontal="center"/>
    </xf>
    <xf numFmtId="1" fontId="15" fillId="2" borderId="24" xfId="3" applyNumberFormat="1" applyFill="1" applyBorder="1" applyAlignment="1">
      <alignment horizontal="center"/>
    </xf>
    <xf numFmtId="1" fontId="15" fillId="2" borderId="22" xfId="3" applyNumberFormat="1" applyFill="1" applyBorder="1" applyAlignment="1">
      <alignment horizontal="center"/>
    </xf>
    <xf numFmtId="1" fontId="15" fillId="3" borderId="25" xfId="3" applyNumberForma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15" fillId="0" borderId="1" xfId="7" applyNumberFormat="1" applyFont="1" applyFill="1" applyBorder="1" applyAlignment="1">
      <alignment horizontal="center"/>
    </xf>
    <xf numFmtId="2" fontId="15" fillId="0" borderId="3" xfId="7" applyNumberFormat="1" applyFont="1" applyFill="1" applyBorder="1" applyAlignment="1">
      <alignment horizontal="center"/>
    </xf>
    <xf numFmtId="2" fontId="15" fillId="2" borderId="26" xfId="7" applyNumberFormat="1" applyFont="1" applyFill="1" applyBorder="1" applyAlignment="1">
      <alignment horizontal="center"/>
    </xf>
    <xf numFmtId="2" fontId="15" fillId="0" borderId="11" xfId="7" applyNumberFormat="1" applyFont="1" applyFill="1" applyBorder="1" applyAlignment="1">
      <alignment horizontal="center"/>
    </xf>
    <xf numFmtId="2" fontId="15" fillId="2" borderId="14" xfId="7" applyNumberFormat="1" applyFont="1" applyFill="1" applyBorder="1" applyAlignment="1">
      <alignment horizontal="center"/>
    </xf>
    <xf numFmtId="2" fontId="15" fillId="3" borderId="14" xfId="7" applyNumberFormat="1" applyFont="1" applyFill="1" applyBorder="1" applyAlignment="1">
      <alignment horizontal="center"/>
    </xf>
    <xf numFmtId="2" fontId="15" fillId="0" borderId="0" xfId="3" applyNumberFormat="1"/>
    <xf numFmtId="2" fontId="15" fillId="2" borderId="18" xfId="7" applyNumberFormat="1" applyFont="1" applyFill="1" applyBorder="1" applyAlignment="1">
      <alignment horizontal="center"/>
    </xf>
    <xf numFmtId="2" fontId="15" fillId="3" borderId="18" xfId="7" applyNumberFormat="1" applyFont="1" applyFill="1" applyBorder="1" applyAlignment="1">
      <alignment horizontal="center"/>
    </xf>
    <xf numFmtId="184" fontId="15" fillId="2" borderId="14" xfId="3" applyNumberFormat="1" applyFill="1" applyBorder="1" applyAlignment="1">
      <alignment horizontal="center"/>
    </xf>
    <xf numFmtId="184" fontId="15" fillId="2" borderId="18" xfId="3" applyNumberFormat="1" applyFill="1" applyBorder="1" applyAlignment="1">
      <alignment horizontal="center"/>
    </xf>
    <xf numFmtId="1" fontId="15" fillId="4" borderId="3" xfId="3" applyNumberFormat="1" applyFill="1" applyBorder="1" applyAlignment="1">
      <alignment horizontal="center"/>
    </xf>
    <xf numFmtId="184" fontId="15" fillId="3" borderId="26" xfId="3" applyNumberFormat="1" applyFill="1" applyBorder="1" applyAlignment="1">
      <alignment horizontal="center"/>
    </xf>
    <xf numFmtId="0" fontId="26" fillId="0" borderId="0" xfId="2" applyFont="1"/>
    <xf numFmtId="0" fontId="27" fillId="0" borderId="27" xfId="2" applyFont="1" applyBorder="1" applyAlignment="1">
      <alignment horizontal="center" vertical="center" textRotation="90" wrapText="1"/>
    </xf>
    <xf numFmtId="0" fontId="27" fillId="0" borderId="28" xfId="2" applyFont="1" applyBorder="1" applyAlignment="1">
      <alignment horizontal="center" vertical="center" textRotation="90" wrapText="1"/>
    </xf>
    <xf numFmtId="0" fontId="27" fillId="0" borderId="29" xfId="2" applyFont="1" applyBorder="1" applyAlignment="1">
      <alignment horizontal="center" vertical="center" textRotation="90" wrapText="1"/>
    </xf>
    <xf numFmtId="0" fontId="11" fillId="0" borderId="0" xfId="2" applyFont="1"/>
    <xf numFmtId="0" fontId="27" fillId="5" borderId="26" xfId="2" applyFont="1" applyFill="1" applyBorder="1" applyAlignment="1">
      <alignment horizontal="center"/>
    </xf>
    <xf numFmtId="0" fontId="27" fillId="5" borderId="13" xfId="2" applyFont="1" applyFill="1" applyBorder="1" applyAlignment="1">
      <alignment horizontal="center"/>
    </xf>
    <xf numFmtId="0" fontId="27" fillId="6" borderId="26" xfId="2" applyFont="1" applyFill="1" applyBorder="1" applyAlignment="1">
      <alignment horizontal="center"/>
    </xf>
    <xf numFmtId="0" fontId="27" fillId="6" borderId="13" xfId="2" applyFont="1" applyFill="1" applyBorder="1" applyAlignment="1">
      <alignment horizontal="center"/>
    </xf>
    <xf numFmtId="0" fontId="29" fillId="0" borderId="0" xfId="2" applyFont="1"/>
    <xf numFmtId="0" fontId="28" fillId="0" borderId="30" xfId="2" applyFont="1" applyBorder="1" applyAlignment="1">
      <alignment wrapText="1"/>
    </xf>
    <xf numFmtId="0" fontId="28" fillId="0" borderId="31" xfId="2" applyFont="1" applyBorder="1" applyAlignment="1">
      <alignment wrapText="1"/>
    </xf>
    <xf numFmtId="0" fontId="28" fillId="0" borderId="31" xfId="2" applyFont="1" applyBorder="1" applyAlignment="1"/>
    <xf numFmtId="0" fontId="28" fillId="0" borderId="32" xfId="2" applyFont="1" applyBorder="1" applyAlignment="1"/>
    <xf numFmtId="0" fontId="28" fillId="0" borderId="33" xfId="2" applyFont="1" applyBorder="1"/>
    <xf numFmtId="0" fontId="28" fillId="0" borderId="31" xfId="2" applyFont="1" applyBorder="1"/>
    <xf numFmtId="0" fontId="28" fillId="0" borderId="31" xfId="2" applyFont="1" applyFill="1" applyBorder="1"/>
    <xf numFmtId="0" fontId="28" fillId="0" borderId="32" xfId="2" applyFont="1" applyFill="1" applyBorder="1"/>
    <xf numFmtId="0" fontId="30" fillId="0" borderId="12" xfId="2" applyFont="1" applyBorder="1" applyAlignment="1">
      <alignment vertical="center" textRotation="90" wrapText="1"/>
    </xf>
    <xf numFmtId="0" fontId="30" fillId="0" borderId="18" xfId="2" applyFont="1" applyBorder="1" applyAlignment="1">
      <alignment vertical="center" textRotation="90" wrapText="1"/>
    </xf>
    <xf numFmtId="0" fontId="11" fillId="0" borderId="0" xfId="2" applyFont="1" applyAlignment="1">
      <alignment vertical="center" wrapText="1"/>
    </xf>
    <xf numFmtId="0" fontId="13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0" fillId="0" borderId="3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8" fillId="0" borderId="34" xfId="0" applyFont="1" applyBorder="1" applyAlignment="1">
      <alignment horizontal="center" wrapText="1"/>
    </xf>
    <xf numFmtId="0" fontId="33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34" xfId="0" applyFont="1" applyBorder="1" applyAlignment="1">
      <alignment vertical="top" wrapText="1"/>
    </xf>
    <xf numFmtId="0" fontId="34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9" xfId="0" applyFont="1" applyFill="1" applyBorder="1"/>
    <xf numFmtId="0" fontId="15" fillId="0" borderId="0" xfId="3" applyFill="1"/>
    <xf numFmtId="0" fontId="27" fillId="0" borderId="36" xfId="2" applyFont="1" applyFill="1" applyBorder="1" applyAlignment="1">
      <alignment horizontal="center" vertical="center"/>
    </xf>
    <xf numFmtId="0" fontId="27" fillId="0" borderId="37" xfId="2" applyFont="1" applyFill="1" applyBorder="1" applyAlignment="1">
      <alignment horizontal="center" vertical="center"/>
    </xf>
    <xf numFmtId="0" fontId="27" fillId="0" borderId="38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1" fontId="15" fillId="4" borderId="1" xfId="3" applyNumberFormat="1" applyFill="1" applyBorder="1" applyAlignment="1">
      <alignment horizontal="center"/>
    </xf>
    <xf numFmtId="0" fontId="20" fillId="0" borderId="7" xfId="0" applyFont="1" applyFill="1" applyBorder="1" applyAlignment="1">
      <alignment vertical="top" wrapText="1"/>
    </xf>
    <xf numFmtId="1" fontId="15" fillId="4" borderId="11" xfId="3" applyNumberFormat="1" applyFill="1" applyBorder="1" applyAlignment="1">
      <alignment horizontal="center"/>
    </xf>
    <xf numFmtId="0" fontId="20" fillId="0" borderId="1" xfId="0" applyFont="1" applyFill="1" applyBorder="1"/>
    <xf numFmtId="0" fontId="15" fillId="0" borderId="0" xfId="2" applyFont="1"/>
    <xf numFmtId="0" fontId="33" fillId="0" borderId="7" xfId="2" applyFont="1" applyBorder="1" applyAlignment="1">
      <alignment wrapText="1"/>
    </xf>
    <xf numFmtId="0" fontId="30" fillId="0" borderId="33" xfId="2" applyFont="1" applyBorder="1" applyAlignment="1">
      <alignment horizontal="center"/>
    </xf>
    <xf numFmtId="0" fontId="33" fillId="0" borderId="38" xfId="2" applyFont="1" applyBorder="1" applyAlignment="1"/>
    <xf numFmtId="184" fontId="33" fillId="0" borderId="37" xfId="2" applyNumberFormat="1" applyFont="1" applyBorder="1" applyAlignment="1"/>
    <xf numFmtId="184" fontId="33" fillId="0" borderId="41" xfId="2" applyNumberFormat="1" applyFont="1" applyBorder="1" applyAlignment="1"/>
    <xf numFmtId="0" fontId="33" fillId="0" borderId="38" xfId="2" applyFont="1" applyBorder="1" applyAlignment="1">
      <alignment horizontal="center"/>
    </xf>
    <xf numFmtId="0" fontId="33" fillId="0" borderId="36" xfId="2" applyFont="1" applyBorder="1" applyAlignment="1">
      <alignment horizontal="center"/>
    </xf>
    <xf numFmtId="184" fontId="33" fillId="0" borderId="42" xfId="2" applyNumberFormat="1" applyFont="1" applyBorder="1" applyAlignment="1"/>
    <xf numFmtId="0" fontId="30" fillId="0" borderId="31" xfId="2" applyFont="1" applyBorder="1" applyAlignment="1">
      <alignment horizontal="center"/>
    </xf>
    <xf numFmtId="0" fontId="33" fillId="0" borderId="43" xfId="2" applyFont="1" applyBorder="1" applyAlignment="1"/>
    <xf numFmtId="184" fontId="33" fillId="0" borderId="44" xfId="2" applyNumberFormat="1" applyFont="1" applyBorder="1" applyAlignment="1"/>
    <xf numFmtId="0" fontId="33" fillId="0" borderId="43" xfId="2" applyFont="1" applyBorder="1" applyAlignment="1">
      <alignment horizontal="center"/>
    </xf>
    <xf numFmtId="0" fontId="33" fillId="0" borderId="45" xfId="2" applyFont="1" applyBorder="1" applyAlignment="1">
      <alignment horizontal="center"/>
    </xf>
    <xf numFmtId="0" fontId="5" fillId="0" borderId="0" xfId="2" applyFont="1"/>
    <xf numFmtId="0" fontId="33" fillId="0" borderId="8" xfId="2" applyFont="1" applyBorder="1" applyAlignment="1"/>
    <xf numFmtId="0" fontId="33" fillId="0" borderId="9" xfId="2" applyFont="1" applyBorder="1" applyAlignment="1"/>
    <xf numFmtId="0" fontId="30" fillId="0" borderId="32" xfId="2" applyFont="1" applyBorder="1" applyAlignment="1">
      <alignment horizontal="center"/>
    </xf>
    <xf numFmtId="0" fontId="33" fillId="0" borderId="46" xfId="2" applyFont="1" applyBorder="1" applyAlignment="1"/>
    <xf numFmtId="184" fontId="33" fillId="0" borderId="47" xfId="2" applyNumberFormat="1" applyFont="1" applyBorder="1" applyAlignment="1"/>
    <xf numFmtId="184" fontId="33" fillId="0" borderId="48" xfId="2" applyNumberFormat="1" applyFont="1" applyBorder="1" applyAlignment="1"/>
    <xf numFmtId="0" fontId="33" fillId="0" borderId="46" xfId="2" applyFont="1" applyBorder="1" applyAlignment="1">
      <alignment horizontal="center"/>
    </xf>
    <xf numFmtId="0" fontId="33" fillId="0" borderId="49" xfId="2" applyFont="1" applyBorder="1" applyAlignment="1">
      <alignment horizontal="center"/>
    </xf>
    <xf numFmtId="0" fontId="30" fillId="5" borderId="50" xfId="2" applyFont="1" applyFill="1" applyBorder="1" applyAlignment="1">
      <alignment horizontal="center" wrapText="1"/>
    </xf>
    <xf numFmtId="0" fontId="30" fillId="5" borderId="26" xfId="2" applyFont="1" applyFill="1" applyBorder="1" applyAlignment="1">
      <alignment horizontal="center"/>
    </xf>
    <xf numFmtId="0" fontId="30" fillId="5" borderId="12" xfId="2" applyFont="1" applyFill="1" applyBorder="1" applyAlignment="1">
      <alignment horizontal="center"/>
    </xf>
    <xf numFmtId="184" fontId="30" fillId="5" borderId="51" xfId="2" applyNumberFormat="1" applyFont="1" applyFill="1" applyBorder="1" applyAlignment="1">
      <alignment horizontal="center"/>
    </xf>
    <xf numFmtId="184" fontId="30" fillId="5" borderId="52" xfId="2" applyNumberFormat="1" applyFont="1" applyFill="1" applyBorder="1" applyAlignment="1">
      <alignment horizontal="center"/>
    </xf>
    <xf numFmtId="0" fontId="36" fillId="0" borderId="0" xfId="2" applyFont="1" applyAlignment="1">
      <alignment horizontal="center"/>
    </xf>
    <xf numFmtId="0" fontId="33" fillId="0" borderId="7" xfId="2" applyFont="1" applyBorder="1"/>
    <xf numFmtId="184" fontId="33" fillId="0" borderId="37" xfId="2" applyNumberFormat="1" applyFont="1" applyBorder="1"/>
    <xf numFmtId="0" fontId="33" fillId="0" borderId="36" xfId="2" applyFont="1" applyBorder="1"/>
    <xf numFmtId="184" fontId="33" fillId="0" borderId="42" xfId="2" applyNumberFormat="1" applyFont="1" applyBorder="1"/>
    <xf numFmtId="0" fontId="33" fillId="0" borderId="8" xfId="2" applyFont="1" applyBorder="1"/>
    <xf numFmtId="184" fontId="33" fillId="0" borderId="44" xfId="2" applyNumberFormat="1" applyFont="1" applyBorder="1"/>
    <xf numFmtId="0" fontId="33" fillId="0" borderId="45" xfId="2" applyFont="1" applyBorder="1"/>
    <xf numFmtId="184" fontId="33" fillId="0" borderId="41" xfId="2" applyNumberFormat="1" applyFont="1" applyBorder="1"/>
    <xf numFmtId="0" fontId="33" fillId="0" borderId="8" xfId="2" applyFont="1" applyFill="1" applyBorder="1"/>
    <xf numFmtId="0" fontId="4" fillId="0" borderId="0" xfId="2" applyFont="1"/>
    <xf numFmtId="0" fontId="33" fillId="0" borderId="9" xfId="2" applyFont="1" applyFill="1" applyBorder="1"/>
    <xf numFmtId="184" fontId="33" fillId="0" borderId="47" xfId="2" applyNumberFormat="1" applyFont="1" applyBorder="1"/>
    <xf numFmtId="184" fontId="33" fillId="0" borderId="48" xfId="2" applyNumberFormat="1" applyFont="1" applyBorder="1"/>
    <xf numFmtId="0" fontId="33" fillId="0" borderId="53" xfId="2" applyFont="1" applyFill="1" applyBorder="1"/>
    <xf numFmtId="184" fontId="33" fillId="0" borderId="54" xfId="2" applyNumberFormat="1" applyFont="1" applyBorder="1"/>
    <xf numFmtId="184" fontId="33" fillId="0" borderId="55" xfId="2" applyNumberFormat="1" applyFont="1" applyBorder="1"/>
    <xf numFmtId="0" fontId="33" fillId="0" borderId="56" xfId="2" applyFont="1" applyBorder="1" applyAlignment="1">
      <alignment horizontal="center"/>
    </xf>
    <xf numFmtId="0" fontId="30" fillId="5" borderId="13" xfId="2" applyFont="1" applyFill="1" applyBorder="1" applyAlignment="1">
      <alignment horizontal="center"/>
    </xf>
    <xf numFmtId="0" fontId="30" fillId="6" borderId="50" xfId="2" applyFont="1" applyFill="1" applyBorder="1" applyAlignment="1">
      <alignment horizontal="center" wrapText="1"/>
    </xf>
    <xf numFmtId="0" fontId="30" fillId="6" borderId="26" xfId="2" applyFont="1" applyFill="1" applyBorder="1" applyAlignment="1">
      <alignment horizontal="center"/>
    </xf>
    <xf numFmtId="0" fontId="30" fillId="6" borderId="12" xfId="2" applyFont="1" applyFill="1" applyBorder="1" applyAlignment="1">
      <alignment horizontal="center"/>
    </xf>
    <xf numFmtId="184" fontId="30" fillId="6" borderId="51" xfId="2" applyNumberFormat="1" applyFont="1" applyFill="1" applyBorder="1" applyAlignment="1">
      <alignment horizontal="center"/>
    </xf>
    <xf numFmtId="184" fontId="30" fillId="6" borderId="52" xfId="2" applyNumberFormat="1" applyFont="1" applyFill="1" applyBorder="1" applyAlignment="1">
      <alignment horizontal="center"/>
    </xf>
    <xf numFmtId="0" fontId="30" fillId="6" borderId="13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1" fontId="14" fillId="4" borderId="4" xfId="0" applyNumberFormat="1" applyFont="1" applyFill="1" applyBorder="1" applyAlignment="1">
      <alignment horizontal="center" vertical="center" wrapText="1"/>
    </xf>
    <xf numFmtId="2" fontId="14" fillId="4" borderId="4" xfId="3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9" fontId="14" fillId="4" borderId="4" xfId="7" applyNumberFormat="1" applyFont="1" applyFill="1" applyBorder="1" applyAlignment="1">
      <alignment horizontal="center" vertical="center"/>
    </xf>
    <xf numFmtId="0" fontId="14" fillId="4" borderId="15" xfId="3" applyFont="1" applyFill="1" applyBorder="1" applyAlignment="1">
      <alignment horizontal="center" vertical="center" wrapText="1"/>
    </xf>
    <xf numFmtId="2" fontId="0" fillId="4" borderId="16" xfId="0" applyNumberFormat="1" applyFill="1" applyBorder="1" applyAlignment="1">
      <alignment horizontal="center"/>
    </xf>
    <xf numFmtId="1" fontId="0" fillId="4" borderId="16" xfId="0" applyNumberFormat="1" applyFill="1" applyBorder="1" applyAlignment="1">
      <alignment horizontal="center"/>
    </xf>
    <xf numFmtId="9" fontId="1" fillId="4" borderId="16" xfId="7" applyFill="1" applyBorder="1" applyAlignment="1">
      <alignment horizontal="center"/>
    </xf>
    <xf numFmtId="9" fontId="1" fillId="4" borderId="17" xfId="7" applyFill="1" applyBorder="1" applyAlignment="1">
      <alignment horizontal="center"/>
    </xf>
    <xf numFmtId="0" fontId="14" fillId="4" borderId="12" xfId="3" applyFon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37" fillId="0" borderId="35" xfId="0" applyFont="1" applyBorder="1" applyAlignment="1">
      <alignment vertical="top" wrapText="1"/>
    </xf>
    <xf numFmtId="10" fontId="20" fillId="0" borderId="34" xfId="0" applyNumberFormat="1" applyFont="1" applyBorder="1" applyAlignment="1">
      <alignment horizontal="center" vertical="top" wrapText="1"/>
    </xf>
    <xf numFmtId="0" fontId="15" fillId="0" borderId="0" xfId="3" applyFill="1" applyBorder="1" applyAlignment="1">
      <alignment horizontal="left" vertical="top"/>
    </xf>
    <xf numFmtId="0" fontId="4" fillId="0" borderId="45" xfId="3" applyFont="1" applyFill="1" applyBorder="1" applyAlignment="1">
      <alignment horizontal="center" vertical="center" wrapText="1"/>
    </xf>
    <xf numFmtId="0" fontId="4" fillId="0" borderId="57" xfId="3" applyFont="1" applyFill="1" applyBorder="1" applyAlignment="1">
      <alignment horizontal="center" vertical="center" wrapText="1"/>
    </xf>
    <xf numFmtId="0" fontId="4" fillId="0" borderId="58" xfId="3" applyFont="1" applyFill="1" applyBorder="1" applyAlignment="1">
      <alignment horizontal="center" vertical="center" wrapText="1"/>
    </xf>
    <xf numFmtId="2" fontId="4" fillId="0" borderId="58" xfId="3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 wrapText="1"/>
    </xf>
    <xf numFmtId="184" fontId="15" fillId="0" borderId="44" xfId="3" applyNumberFormat="1" applyFill="1" applyBorder="1" applyAlignment="1">
      <alignment horizontal="center"/>
    </xf>
    <xf numFmtId="184" fontId="15" fillId="0" borderId="47" xfId="3" applyNumberFormat="1" applyFill="1" applyBorder="1" applyAlignment="1">
      <alignment horizontal="center"/>
    </xf>
    <xf numFmtId="184" fontId="15" fillId="2" borderId="17" xfId="3" applyNumberFormat="1" applyFill="1" applyBorder="1" applyAlignment="1">
      <alignment horizontal="center"/>
    </xf>
    <xf numFmtId="184" fontId="15" fillId="0" borderId="37" xfId="3" applyNumberFormat="1" applyFill="1" applyBorder="1" applyAlignment="1">
      <alignment horizontal="center"/>
    </xf>
    <xf numFmtId="184" fontId="15" fillId="3" borderId="60" xfId="3" applyNumberFormat="1" applyFill="1" applyBorder="1" applyAlignment="1">
      <alignment horizontal="center"/>
    </xf>
    <xf numFmtId="0" fontId="14" fillId="7" borderId="50" xfId="5" applyFont="1" applyFill="1" applyBorder="1" applyAlignment="1">
      <alignment wrapText="1"/>
    </xf>
    <xf numFmtId="0" fontId="15" fillId="7" borderId="52" xfId="3" applyFill="1" applyBorder="1" applyAlignment="1">
      <alignment horizontal="center"/>
    </xf>
    <xf numFmtId="2" fontId="15" fillId="7" borderId="52" xfId="7" applyNumberFormat="1" applyFont="1" applyFill="1" applyBorder="1" applyAlignment="1">
      <alignment horizontal="center"/>
    </xf>
    <xf numFmtId="184" fontId="15" fillId="7" borderId="51" xfId="3" applyNumberFormat="1" applyFill="1" applyBorder="1" applyAlignment="1">
      <alignment horizontal="center"/>
    </xf>
    <xf numFmtId="0" fontId="5" fillId="7" borderId="52" xfId="3" applyFont="1" applyFill="1" applyBorder="1" applyAlignment="1">
      <alignment horizontal="center"/>
    </xf>
    <xf numFmtId="2" fontId="5" fillId="7" borderId="52" xfId="7" applyNumberFormat="1" applyFont="1" applyFill="1" applyBorder="1" applyAlignment="1">
      <alignment horizontal="center"/>
    </xf>
    <xf numFmtId="184" fontId="5" fillId="7" borderId="51" xfId="3" applyNumberFormat="1" applyFont="1" applyFill="1" applyBorder="1" applyAlignment="1">
      <alignment horizontal="center"/>
    </xf>
    <xf numFmtId="1" fontId="15" fillId="7" borderId="52" xfId="3" applyNumberFormat="1" applyFill="1" applyBorder="1" applyAlignment="1">
      <alignment horizontal="center"/>
    </xf>
    <xf numFmtId="0" fontId="14" fillId="7" borderId="61" xfId="5" applyFont="1" applyFill="1" applyBorder="1" applyAlignment="1">
      <alignment horizontal="left" wrapText="1" indent="1"/>
    </xf>
    <xf numFmtId="0" fontId="15" fillId="7" borderId="62" xfId="3" applyFill="1" applyBorder="1" applyAlignment="1">
      <alignment horizontal="left" indent="1"/>
    </xf>
    <xf numFmtId="1" fontId="15" fillId="7" borderId="62" xfId="3" applyNumberFormat="1" applyFill="1" applyBorder="1" applyAlignment="1">
      <alignment horizontal="left" indent="1"/>
    </xf>
    <xf numFmtId="2" fontId="15" fillId="7" borderId="62" xfId="7" applyNumberFormat="1" applyFont="1" applyFill="1" applyBorder="1" applyAlignment="1">
      <alignment horizontal="left" indent="1"/>
    </xf>
    <xf numFmtId="0" fontId="15" fillId="0" borderId="63" xfId="3" applyBorder="1"/>
    <xf numFmtId="0" fontId="15" fillId="0" borderId="2" xfId="3" applyBorder="1"/>
    <xf numFmtId="2" fontId="15" fillId="0" borderId="2" xfId="3" applyNumberFormat="1" applyBorder="1"/>
    <xf numFmtId="0" fontId="15" fillId="0" borderId="34" xfId="3" applyBorder="1"/>
    <xf numFmtId="2" fontId="15" fillId="2" borderId="16" xfId="7" applyNumberFormat="1" applyFont="1" applyFill="1" applyBorder="1" applyAlignment="1">
      <alignment horizontal="center"/>
    </xf>
    <xf numFmtId="2" fontId="15" fillId="2" borderId="17" xfId="7" applyNumberFormat="1" applyFont="1" applyFill="1" applyBorder="1" applyAlignment="1">
      <alignment horizontal="center"/>
    </xf>
    <xf numFmtId="184" fontId="15" fillId="3" borderId="14" xfId="3" applyNumberFormat="1" applyFill="1" applyBorder="1" applyAlignment="1">
      <alignment horizontal="center"/>
    </xf>
    <xf numFmtId="1" fontId="15" fillId="3" borderId="22" xfId="3" applyNumberFormat="1" applyFill="1" applyBorder="1" applyAlignment="1">
      <alignment horizontal="center"/>
    </xf>
    <xf numFmtId="2" fontId="15" fillId="3" borderId="64" xfId="7" applyNumberFormat="1" applyFont="1" applyFill="1" applyBorder="1" applyAlignment="1">
      <alignment horizontal="center"/>
    </xf>
    <xf numFmtId="2" fontId="15" fillId="3" borderId="28" xfId="7" applyNumberFormat="1" applyFont="1" applyFill="1" applyBorder="1" applyAlignment="1">
      <alignment horizontal="center"/>
    </xf>
    <xf numFmtId="184" fontId="15" fillId="3" borderId="35" xfId="3" applyNumberFormat="1" applyFill="1" applyBorder="1" applyAlignment="1">
      <alignment horizontal="center"/>
    </xf>
    <xf numFmtId="0" fontId="15" fillId="7" borderId="62" xfId="3" applyFill="1" applyBorder="1" applyAlignment="1">
      <alignment horizontal="center"/>
    </xf>
    <xf numFmtId="184" fontId="15" fillId="7" borderId="65" xfId="3" applyNumberForma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18" fillId="0" borderId="2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31" xfId="0" applyFont="1" applyBorder="1"/>
    <xf numFmtId="0" fontId="39" fillId="0" borderId="66" xfId="0" applyFont="1" applyBorder="1"/>
    <xf numFmtId="0" fontId="18" fillId="0" borderId="12" xfId="0" applyFont="1" applyBorder="1" applyAlignment="1">
      <alignment horizontal="center" vertical="center" wrapText="1"/>
    </xf>
    <xf numFmtId="184" fontId="39" fillId="0" borderId="31" xfId="0" applyNumberFormat="1" applyFont="1" applyBorder="1" applyAlignment="1">
      <alignment horizontal="center"/>
    </xf>
    <xf numFmtId="184" fontId="39" fillId="0" borderId="66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25" fillId="0" borderId="26" xfId="2" applyFont="1" applyBorder="1" applyAlignment="1">
      <alignment horizontal="center" vertical="center" wrapText="1"/>
    </xf>
    <xf numFmtId="0" fontId="37" fillId="0" borderId="33" xfId="2" applyFont="1" applyBorder="1" applyAlignment="1">
      <alignment vertical="top" wrapText="1"/>
    </xf>
    <xf numFmtId="0" fontId="37" fillId="0" borderId="31" xfId="2" applyFont="1" applyBorder="1" applyAlignment="1">
      <alignment vertical="top" wrapText="1"/>
    </xf>
    <xf numFmtId="0" fontId="37" fillId="0" borderId="66" xfId="2" applyFont="1" applyBorder="1" applyAlignment="1">
      <alignment vertical="top" wrapText="1"/>
    </xf>
    <xf numFmtId="184" fontId="5" fillId="0" borderId="0" xfId="2" applyNumberFormat="1" applyFont="1"/>
    <xf numFmtId="184" fontId="25" fillId="0" borderId="13" xfId="2" applyNumberFormat="1" applyFont="1" applyBorder="1" applyAlignment="1">
      <alignment horizontal="center" vertical="center" textRotation="90"/>
    </xf>
    <xf numFmtId="184" fontId="25" fillId="0" borderId="14" xfId="2" applyNumberFormat="1" applyFont="1" applyBorder="1" applyAlignment="1">
      <alignment horizontal="center" vertical="center" textRotation="90" wrapText="1"/>
    </xf>
    <xf numFmtId="184" fontId="25" fillId="0" borderId="14" xfId="2" applyNumberFormat="1" applyFont="1" applyBorder="1" applyAlignment="1">
      <alignment horizontal="center" vertical="center" textRotation="90"/>
    </xf>
    <xf numFmtId="184" fontId="25" fillId="0" borderId="18" xfId="2" applyNumberFormat="1" applyFont="1" applyBorder="1" applyAlignment="1">
      <alignment horizontal="center" vertical="center" textRotation="90" wrapText="1"/>
    </xf>
    <xf numFmtId="184" fontId="37" fillId="0" borderId="36" xfId="2" applyNumberFormat="1" applyFont="1" applyBorder="1" applyAlignment="1">
      <alignment horizontal="center"/>
    </xf>
    <xf numFmtId="184" fontId="37" fillId="0" borderId="11" xfId="2" applyNumberFormat="1" applyFont="1" applyBorder="1" applyAlignment="1">
      <alignment horizontal="center"/>
    </xf>
    <xf numFmtId="184" fontId="37" fillId="0" borderId="37" xfId="2" applyNumberFormat="1" applyFont="1" applyBorder="1" applyAlignment="1">
      <alignment horizontal="center"/>
    </xf>
    <xf numFmtId="184" fontId="37" fillId="0" borderId="45" xfId="2" applyNumberFormat="1" applyFont="1" applyBorder="1" applyAlignment="1">
      <alignment horizontal="center"/>
    </xf>
    <xf numFmtId="184" fontId="37" fillId="0" borderId="1" xfId="2" applyNumberFormat="1" applyFont="1" applyBorder="1" applyAlignment="1">
      <alignment horizontal="center"/>
    </xf>
    <xf numFmtId="184" fontId="37" fillId="0" borderId="44" xfId="2" applyNumberFormat="1" applyFont="1" applyBorder="1" applyAlignment="1">
      <alignment horizontal="center"/>
    </xf>
    <xf numFmtId="184" fontId="37" fillId="0" borderId="67" xfId="2" applyNumberFormat="1" applyFont="1" applyBorder="1" applyAlignment="1">
      <alignment horizontal="center"/>
    </xf>
    <xf numFmtId="184" fontId="37" fillId="0" borderId="19" xfId="2" applyNumberFormat="1" applyFont="1" applyBorder="1" applyAlignment="1">
      <alignment horizontal="center"/>
    </xf>
    <xf numFmtId="184" fontId="37" fillId="0" borderId="20" xfId="2" applyNumberFormat="1" applyFont="1" applyBorder="1" applyAlignment="1">
      <alignment horizontal="center"/>
    </xf>
    <xf numFmtId="0" fontId="21" fillId="2" borderId="15" xfId="5" applyFont="1" applyFill="1" applyBorder="1" applyAlignment="1">
      <alignment wrapText="1"/>
    </xf>
    <xf numFmtId="0" fontId="15" fillId="2" borderId="24" xfId="3" applyFill="1" applyBorder="1" applyAlignment="1">
      <alignment horizontal="center"/>
    </xf>
    <xf numFmtId="184" fontId="15" fillId="2" borderId="26" xfId="3" applyNumberFormat="1" applyFill="1" applyBorder="1" applyAlignment="1">
      <alignment horizontal="center"/>
    </xf>
    <xf numFmtId="0" fontId="15" fillId="2" borderId="13" xfId="3" applyFill="1" applyBorder="1" applyAlignment="1">
      <alignment horizontal="center"/>
    </xf>
    <xf numFmtId="0" fontId="14" fillId="2" borderId="27" xfId="5" applyFont="1" applyFill="1" applyBorder="1" applyAlignment="1">
      <alignment wrapText="1"/>
    </xf>
    <xf numFmtId="0" fontId="15" fillId="2" borderId="64" xfId="3" applyFill="1" applyBorder="1" applyAlignment="1">
      <alignment horizontal="center"/>
    </xf>
    <xf numFmtId="2" fontId="15" fillId="2" borderId="64" xfId="7" applyNumberFormat="1" applyFont="1" applyFill="1" applyBorder="1" applyAlignment="1">
      <alignment horizontal="center"/>
    </xf>
    <xf numFmtId="2" fontId="15" fillId="2" borderId="28" xfId="7" applyNumberFormat="1" applyFont="1" applyFill="1" applyBorder="1" applyAlignment="1">
      <alignment horizontal="center"/>
    </xf>
    <xf numFmtId="0" fontId="15" fillId="3" borderId="22" xfId="3" applyFill="1" applyBorder="1" applyAlignment="1">
      <alignment horizontal="center"/>
    </xf>
    <xf numFmtId="0" fontId="15" fillId="3" borderId="13" xfId="3" applyFill="1" applyBorder="1" applyAlignment="1">
      <alignment horizontal="center"/>
    </xf>
    <xf numFmtId="184" fontId="5" fillId="7" borderId="52" xfId="3" applyNumberFormat="1" applyFont="1" applyFill="1" applyBorder="1" applyAlignment="1">
      <alignment horizontal="center"/>
    </xf>
    <xf numFmtId="0" fontId="14" fillId="3" borderId="15" xfId="5" applyFont="1" applyFill="1" applyBorder="1" applyAlignment="1">
      <alignment wrapText="1"/>
    </xf>
    <xf numFmtId="0" fontId="15" fillId="3" borderId="24" xfId="3" applyFill="1" applyBorder="1" applyAlignment="1">
      <alignment horizontal="center"/>
    </xf>
    <xf numFmtId="184" fontId="15" fillId="3" borderId="68" xfId="3" applyNumberFormat="1" applyFill="1" applyBorder="1" applyAlignment="1">
      <alignment horizontal="center"/>
    </xf>
    <xf numFmtId="1" fontId="15" fillId="3" borderId="62" xfId="3" applyNumberFormat="1" applyFill="1" applyBorder="1" applyAlignment="1">
      <alignment horizontal="center"/>
    </xf>
    <xf numFmtId="0" fontId="15" fillId="3" borderId="16" xfId="3" applyFill="1" applyBorder="1" applyAlignment="1">
      <alignment horizontal="center"/>
    </xf>
    <xf numFmtId="2" fontId="15" fillId="3" borderId="16" xfId="7" applyNumberFormat="1" applyFont="1" applyFill="1" applyBorder="1" applyAlignment="1">
      <alignment horizontal="center"/>
    </xf>
    <xf numFmtId="2" fontId="15" fillId="3" borderId="17" xfId="7" applyNumberFormat="1" applyFont="1" applyFill="1" applyBorder="1" applyAlignment="1">
      <alignment horizontal="center"/>
    </xf>
    <xf numFmtId="184" fontId="15" fillId="7" borderId="52" xfId="3" applyNumberFormat="1" applyFill="1" applyBorder="1" applyAlignment="1">
      <alignment horizontal="center"/>
    </xf>
    <xf numFmtId="9" fontId="1" fillId="0" borderId="1" xfId="7" applyFont="1" applyFill="1" applyBorder="1" applyAlignment="1">
      <alignment horizontal="center"/>
    </xf>
    <xf numFmtId="9" fontId="1" fillId="0" borderId="3" xfId="7" applyFont="1" applyFill="1" applyBorder="1" applyAlignment="1">
      <alignment horizontal="center"/>
    </xf>
    <xf numFmtId="9" fontId="1" fillId="4" borderId="14" xfId="7" applyFont="1" applyFill="1" applyBorder="1" applyAlignment="1">
      <alignment horizontal="center"/>
    </xf>
    <xf numFmtId="9" fontId="1" fillId="4" borderId="18" xfId="7" applyFont="1" applyFill="1" applyBorder="1" applyAlignment="1">
      <alignment horizontal="center"/>
    </xf>
    <xf numFmtId="1" fontId="14" fillId="4" borderId="14" xfId="0" applyNumberFormat="1" applyFont="1" applyFill="1" applyBorder="1" applyAlignment="1">
      <alignment horizontal="center" vertical="center" wrapText="1"/>
    </xf>
    <xf numFmtId="2" fontId="14" fillId="4" borderId="14" xfId="3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" fontId="14" fillId="4" borderId="14" xfId="3" applyNumberFormat="1" applyFont="1" applyFill="1" applyBorder="1" applyAlignment="1">
      <alignment horizontal="center" vertical="center"/>
    </xf>
    <xf numFmtId="9" fontId="14" fillId="4" borderId="14" xfId="7" applyNumberFormat="1" applyFont="1" applyFill="1" applyBorder="1" applyAlignment="1">
      <alignment horizontal="center" vertical="center"/>
    </xf>
    <xf numFmtId="9" fontId="14" fillId="4" borderId="18" xfId="7" applyNumberFormat="1" applyFont="1" applyFill="1" applyBorder="1" applyAlignment="1">
      <alignment horizontal="center" vertical="center"/>
    </xf>
    <xf numFmtId="9" fontId="0" fillId="0" borderId="44" xfId="7" applyFont="1" applyFill="1" applyBorder="1" applyAlignment="1">
      <alignment horizontal="center"/>
    </xf>
    <xf numFmtId="9" fontId="1" fillId="0" borderId="44" xfId="7" applyFill="1" applyBorder="1" applyAlignment="1">
      <alignment horizontal="center"/>
    </xf>
    <xf numFmtId="9" fontId="0" fillId="0" borderId="47" xfId="7" applyFont="1" applyFill="1" applyBorder="1" applyAlignment="1">
      <alignment horizontal="center"/>
    </xf>
    <xf numFmtId="9" fontId="0" fillId="0" borderId="11" xfId="7" applyFont="1" applyFill="1" applyBorder="1" applyAlignment="1">
      <alignment horizontal="center"/>
    </xf>
    <xf numFmtId="9" fontId="0" fillId="0" borderId="37" xfId="7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9" fontId="1" fillId="0" borderId="11" xfId="7" applyFont="1" applyFill="1" applyBorder="1" applyAlignment="1">
      <alignment horizontal="center"/>
    </xf>
    <xf numFmtId="9" fontId="1" fillId="0" borderId="37" xfId="7" applyFont="1" applyFill="1" applyBorder="1" applyAlignment="1">
      <alignment horizontal="center"/>
    </xf>
    <xf numFmtId="9" fontId="1" fillId="0" borderId="44" xfId="7" applyFont="1" applyFill="1" applyBorder="1" applyAlignment="1">
      <alignment horizontal="center"/>
    </xf>
    <xf numFmtId="9" fontId="14" fillId="4" borderId="69" xfId="7" applyNumberFormat="1" applyFont="1" applyFill="1" applyBorder="1" applyAlignment="1">
      <alignment horizontal="center" vertical="center"/>
    </xf>
    <xf numFmtId="0" fontId="14" fillId="4" borderId="70" xfId="3" applyFont="1" applyFill="1" applyBorder="1" applyAlignment="1">
      <alignment horizontal="center" vertical="center" wrapText="1"/>
    </xf>
    <xf numFmtId="1" fontId="14" fillId="4" borderId="71" xfId="0" applyNumberFormat="1" applyFont="1" applyFill="1" applyBorder="1" applyAlignment="1">
      <alignment horizontal="center" vertical="center" wrapText="1"/>
    </xf>
    <xf numFmtId="2" fontId="14" fillId="4" borderId="71" xfId="3" applyNumberFormat="1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9" fontId="14" fillId="4" borderId="71" xfId="7" applyNumberFormat="1" applyFont="1" applyFill="1" applyBorder="1" applyAlignment="1">
      <alignment horizontal="center" vertical="center"/>
    </xf>
    <xf numFmtId="9" fontId="14" fillId="4" borderId="72" xfId="7" applyNumberFormat="1" applyFont="1" applyFill="1" applyBorder="1" applyAlignment="1">
      <alignment horizontal="center" vertical="center"/>
    </xf>
    <xf numFmtId="0" fontId="27" fillId="8" borderId="39" xfId="2" applyFont="1" applyFill="1" applyBorder="1" applyAlignment="1">
      <alignment horizontal="center" vertical="center"/>
    </xf>
    <xf numFmtId="0" fontId="27" fillId="8" borderId="59" xfId="2" applyFont="1" applyFill="1" applyBorder="1" applyAlignment="1">
      <alignment horizontal="center" vertical="center"/>
    </xf>
    <xf numFmtId="0" fontId="27" fillId="8" borderId="57" xfId="2" applyFont="1" applyFill="1" applyBorder="1" applyAlignment="1">
      <alignment horizontal="center" vertical="center"/>
    </xf>
    <xf numFmtId="0" fontId="27" fillId="8" borderId="73" xfId="2" applyFont="1" applyFill="1" applyBorder="1" applyAlignment="1">
      <alignment horizontal="center" vertical="center"/>
    </xf>
    <xf numFmtId="0" fontId="27" fillId="8" borderId="45" xfId="2" applyFont="1" applyFill="1" applyBorder="1" applyAlignment="1">
      <alignment horizontal="center" vertical="center"/>
    </xf>
    <xf numFmtId="0" fontId="27" fillId="8" borderId="44" xfId="2" applyFont="1" applyFill="1" applyBorder="1" applyAlignment="1">
      <alignment horizontal="center" vertical="center"/>
    </xf>
    <xf numFmtId="0" fontId="27" fillId="8" borderId="43" xfId="2" applyFont="1" applyFill="1" applyBorder="1" applyAlignment="1">
      <alignment horizontal="center" vertical="center"/>
    </xf>
    <xf numFmtId="0" fontId="27" fillId="8" borderId="74" xfId="2" applyFont="1" applyFill="1" applyBorder="1" applyAlignment="1">
      <alignment horizontal="center" vertical="center"/>
    </xf>
    <xf numFmtId="0" fontId="27" fillId="8" borderId="49" xfId="2" applyFont="1" applyFill="1" applyBorder="1" applyAlignment="1">
      <alignment horizontal="center" vertical="center"/>
    </xf>
    <xf numFmtId="0" fontId="27" fillId="8" borderId="47" xfId="2" applyFont="1" applyFill="1" applyBorder="1" applyAlignment="1">
      <alignment horizontal="center" vertical="center"/>
    </xf>
    <xf numFmtId="0" fontId="27" fillId="8" borderId="46" xfId="2" applyFont="1" applyFill="1" applyBorder="1" applyAlignment="1">
      <alignment horizontal="center" vertical="center"/>
    </xf>
    <xf numFmtId="0" fontId="27" fillId="8" borderId="67" xfId="2" applyFont="1" applyFill="1" applyBorder="1" applyAlignment="1">
      <alignment horizontal="center" vertical="center"/>
    </xf>
    <xf numFmtId="0" fontId="27" fillId="8" borderId="75" xfId="2" applyFont="1" applyFill="1" applyBorder="1" applyAlignment="1">
      <alignment horizontal="center" vertical="center"/>
    </xf>
    <xf numFmtId="0" fontId="27" fillId="8" borderId="36" xfId="2" applyFont="1" applyFill="1" applyBorder="1" applyAlignment="1">
      <alignment horizontal="center" vertical="center"/>
    </xf>
    <xf numFmtId="0" fontId="27" fillId="8" borderId="37" xfId="2" applyFont="1" applyFill="1" applyBorder="1" applyAlignment="1">
      <alignment horizontal="center" vertical="center"/>
    </xf>
    <xf numFmtId="0" fontId="27" fillId="8" borderId="38" xfId="2" applyFont="1" applyFill="1" applyBorder="1" applyAlignment="1">
      <alignment horizontal="center" vertical="center"/>
    </xf>
    <xf numFmtId="0" fontId="27" fillId="8" borderId="40" xfId="2" applyFont="1" applyFill="1" applyBorder="1" applyAlignment="1">
      <alignment horizontal="center" vertical="center"/>
    </xf>
    <xf numFmtId="0" fontId="27" fillId="8" borderId="76" xfId="2" applyFont="1" applyFill="1" applyBorder="1" applyAlignment="1">
      <alignment horizontal="center" vertical="center"/>
    </xf>
    <xf numFmtId="0" fontId="20" fillId="0" borderId="68" xfId="0" applyFont="1" applyFill="1" applyBorder="1"/>
    <xf numFmtId="0" fontId="20" fillId="0" borderId="31" xfId="0" applyFont="1" applyBorder="1"/>
    <xf numFmtId="0" fontId="20" fillId="0" borderId="31" xfId="0" applyFont="1" applyFill="1" applyBorder="1"/>
    <xf numFmtId="0" fontId="15" fillId="2" borderId="52" xfId="3" applyFill="1" applyBorder="1" applyAlignment="1">
      <alignment horizontal="center"/>
    </xf>
    <xf numFmtId="0" fontId="21" fillId="2" borderId="26" xfId="5" applyFont="1" applyFill="1" applyBorder="1" applyAlignment="1">
      <alignment wrapText="1"/>
    </xf>
    <xf numFmtId="0" fontId="20" fillId="0" borderId="77" xfId="0" applyFont="1" applyFill="1" applyBorder="1"/>
    <xf numFmtId="0" fontId="5" fillId="0" borderId="1" xfId="3" applyFont="1" applyFill="1" applyBorder="1" applyAlignment="1">
      <alignment horizontal="center"/>
    </xf>
    <xf numFmtId="1" fontId="15" fillId="8" borderId="1" xfId="3" applyNumberFormat="1" applyFill="1" applyBorder="1" applyAlignment="1">
      <alignment horizontal="center"/>
    </xf>
    <xf numFmtId="0" fontId="20" fillId="0" borderId="33" xfId="0" applyFont="1" applyBorder="1" applyAlignment="1">
      <alignment vertical="top" wrapText="1"/>
    </xf>
    <xf numFmtId="0" fontId="20" fillId="0" borderId="33" xfId="0" applyFont="1" applyFill="1" applyBorder="1" applyAlignment="1">
      <alignment vertical="top" wrapText="1"/>
    </xf>
    <xf numFmtId="2" fontId="5" fillId="0" borderId="44" xfId="3" applyNumberFormat="1" applyFont="1" applyFill="1" applyBorder="1" applyAlignment="1">
      <alignment horizontal="center"/>
    </xf>
    <xf numFmtId="0" fontId="33" fillId="8" borderId="8" xfId="2" applyFont="1" applyFill="1" applyBorder="1"/>
    <xf numFmtId="0" fontId="30" fillId="8" borderId="31" xfId="2" applyFont="1" applyFill="1" applyBorder="1" applyAlignment="1">
      <alignment horizontal="center"/>
    </xf>
    <xf numFmtId="184" fontId="33" fillId="8" borderId="44" xfId="2" applyNumberFormat="1" applyFont="1" applyFill="1" applyBorder="1"/>
    <xf numFmtId="184" fontId="33" fillId="8" borderId="41" xfId="2" applyNumberFormat="1" applyFont="1" applyFill="1" applyBorder="1"/>
    <xf numFmtId="0" fontId="33" fillId="8" borderId="43" xfId="2" applyFont="1" applyFill="1" applyBorder="1" applyAlignment="1">
      <alignment horizontal="center"/>
    </xf>
    <xf numFmtId="0" fontId="15" fillId="8" borderId="0" xfId="2" applyFont="1" applyFill="1"/>
    <xf numFmtId="0" fontId="33" fillId="8" borderId="53" xfId="2" applyFont="1" applyFill="1" applyBorder="1"/>
    <xf numFmtId="0" fontId="30" fillId="8" borderId="66" xfId="2" applyFont="1" applyFill="1" applyBorder="1" applyAlignment="1">
      <alignment horizontal="center"/>
    </xf>
    <xf numFmtId="184" fontId="33" fillId="8" borderId="54" xfId="2" applyNumberFormat="1" applyFont="1" applyFill="1" applyBorder="1"/>
    <xf numFmtId="184" fontId="33" fillId="8" borderId="55" xfId="2" applyNumberFormat="1" applyFont="1" applyFill="1" applyBorder="1"/>
    <xf numFmtId="0" fontId="4" fillId="8" borderId="0" xfId="2" applyFont="1" applyFill="1"/>
    <xf numFmtId="0" fontId="20" fillId="8" borderId="31" xfId="0" applyFont="1" applyFill="1" applyBorder="1"/>
    <xf numFmtId="184" fontId="15" fillId="8" borderId="1" xfId="3" applyNumberFormat="1" applyFill="1" applyBorder="1" applyAlignment="1">
      <alignment horizontal="center"/>
    </xf>
    <xf numFmtId="2" fontId="15" fillId="8" borderId="1" xfId="7" applyNumberFormat="1" applyFont="1" applyFill="1" applyBorder="1" applyAlignment="1">
      <alignment horizontal="center"/>
    </xf>
    <xf numFmtId="184" fontId="15" fillId="8" borderId="44" xfId="3" applyNumberFormat="1" applyFill="1" applyBorder="1" applyAlignment="1">
      <alignment horizontal="center"/>
    </xf>
    <xf numFmtId="0" fontId="15" fillId="8" borderId="0" xfId="3" applyFill="1"/>
    <xf numFmtId="0" fontId="20" fillId="8" borderId="35" xfId="0" applyFont="1" applyFill="1" applyBorder="1"/>
    <xf numFmtId="184" fontId="15" fillId="8" borderId="3" xfId="3" applyNumberFormat="1" applyFill="1" applyBorder="1" applyAlignment="1">
      <alignment horizontal="center"/>
    </xf>
    <xf numFmtId="1" fontId="15" fillId="8" borderId="3" xfId="3" applyNumberFormat="1" applyFill="1" applyBorder="1" applyAlignment="1">
      <alignment horizontal="center"/>
    </xf>
    <xf numFmtId="2" fontId="15" fillId="8" borderId="3" xfId="7" applyNumberFormat="1" applyFont="1" applyFill="1" applyBorder="1" applyAlignment="1">
      <alignment horizontal="center"/>
    </xf>
    <xf numFmtId="184" fontId="15" fillId="8" borderId="47" xfId="3" applyNumberFormat="1" applyFill="1" applyBorder="1" applyAlignment="1">
      <alignment horizontal="center"/>
    </xf>
    <xf numFmtId="0" fontId="20" fillId="0" borderId="1" xfId="0" applyFont="1" applyBorder="1"/>
    <xf numFmtId="0" fontId="20" fillId="8" borderId="8" xfId="0" applyFont="1" applyFill="1" applyBorder="1"/>
    <xf numFmtId="0" fontId="5" fillId="8" borderId="1" xfId="5" applyFont="1" applyFill="1" applyBorder="1" applyAlignment="1">
      <alignment horizontal="center"/>
    </xf>
    <xf numFmtId="185" fontId="4" fillId="8" borderId="1" xfId="5" applyNumberFormat="1" applyFont="1" applyFill="1" applyBorder="1" applyAlignment="1">
      <alignment horizontal="center"/>
    </xf>
    <xf numFmtId="185" fontId="5" fillId="8" borderId="1" xfId="5" applyNumberFormat="1" applyFont="1" applyFill="1" applyBorder="1" applyAlignment="1">
      <alignment horizontal="center"/>
    </xf>
    <xf numFmtId="0" fontId="8" fillId="8" borderId="0" xfId="5" applyFont="1" applyFill="1"/>
    <xf numFmtId="0" fontId="20" fillId="8" borderId="10" xfId="0" applyFont="1" applyFill="1" applyBorder="1"/>
    <xf numFmtId="0" fontId="5" fillId="8" borderId="3" xfId="5" applyFont="1" applyFill="1" applyBorder="1" applyAlignment="1">
      <alignment horizontal="center"/>
    </xf>
    <xf numFmtId="185" fontId="4" fillId="8" borderId="3" xfId="5" applyNumberFormat="1" applyFont="1" applyFill="1" applyBorder="1" applyAlignment="1">
      <alignment horizontal="center"/>
    </xf>
    <xf numFmtId="0" fontId="5" fillId="8" borderId="0" xfId="5" applyFont="1" applyFill="1" applyAlignment="1">
      <alignment horizontal="center"/>
    </xf>
    <xf numFmtId="185" fontId="5" fillId="8" borderId="3" xfId="5" applyNumberFormat="1" applyFont="1" applyFill="1" applyBorder="1" applyAlignment="1">
      <alignment horizontal="center"/>
    </xf>
    <xf numFmtId="0" fontId="28" fillId="8" borderId="31" xfId="2" applyFont="1" applyFill="1" applyBorder="1"/>
    <xf numFmtId="0" fontId="13" fillId="8" borderId="0" xfId="2" applyFont="1" applyFill="1"/>
    <xf numFmtId="0" fontId="28" fillId="8" borderId="66" xfId="2" applyFont="1" applyFill="1" applyBorder="1"/>
    <xf numFmtId="0" fontId="27" fillId="8" borderId="20" xfId="2" applyFont="1" applyFill="1" applyBorder="1" applyAlignment="1">
      <alignment horizontal="center" vertical="center"/>
    </xf>
    <xf numFmtId="0" fontId="27" fillId="8" borderId="56" xfId="2" applyFont="1" applyFill="1" applyBorder="1" applyAlignment="1">
      <alignment horizontal="center" vertical="center"/>
    </xf>
    <xf numFmtId="0" fontId="27" fillId="8" borderId="54" xfId="2" applyFont="1" applyFill="1" applyBorder="1" applyAlignment="1">
      <alignment horizontal="center" vertical="center"/>
    </xf>
    <xf numFmtId="0" fontId="14" fillId="8" borderId="0" xfId="2" applyFont="1" applyFill="1"/>
    <xf numFmtId="0" fontId="20" fillId="0" borderId="32" xfId="0" applyFont="1" applyFill="1" applyBorder="1"/>
    <xf numFmtId="1" fontId="15" fillId="8" borderId="11" xfId="3" applyNumberFormat="1" applyFill="1" applyBorder="1" applyAlignment="1">
      <alignment horizontal="center"/>
    </xf>
    <xf numFmtId="184" fontId="5" fillId="0" borderId="1" xfId="3" applyNumberFormat="1" applyFont="1" applyFill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5" fillId="0" borderId="11" xfId="3" applyFont="1" applyFill="1" applyBorder="1" applyAlignment="1">
      <alignment horizontal="center"/>
    </xf>
    <xf numFmtId="0" fontId="20" fillId="0" borderId="3" xfId="0" applyFont="1" applyFill="1" applyBorder="1"/>
    <xf numFmtId="0" fontId="13" fillId="0" borderId="0" xfId="3" applyFont="1" applyBorder="1" applyAlignment="1">
      <alignment horizontal="right" vertical="top" wrapText="1"/>
    </xf>
    <xf numFmtId="0" fontId="13" fillId="0" borderId="2" xfId="3" applyFont="1" applyBorder="1" applyAlignment="1">
      <alignment horizontal="right" vertical="top" wrapText="1"/>
    </xf>
    <xf numFmtId="0" fontId="4" fillId="0" borderId="5" xfId="3" applyFont="1" applyBorder="1"/>
    <xf numFmtId="0" fontId="6" fillId="0" borderId="3" xfId="5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10" fontId="13" fillId="0" borderId="0" xfId="3" applyNumberFormat="1" applyFont="1" applyBorder="1" applyAlignment="1">
      <alignment horizontal="left" vertical="top" wrapText="1"/>
    </xf>
    <xf numFmtId="10" fontId="13" fillId="0" borderId="2" xfId="3" applyNumberFormat="1" applyFont="1" applyBorder="1" applyAlignment="1">
      <alignment horizontal="left" vertical="top" wrapText="1"/>
    </xf>
    <xf numFmtId="185" fontId="13" fillId="0" borderId="0" xfId="6" applyNumberFormat="1" applyFont="1" applyFill="1" applyAlignment="1">
      <alignment horizontal="right"/>
    </xf>
    <xf numFmtId="10" fontId="13" fillId="0" borderId="0" xfId="3" applyNumberFormat="1" applyFont="1" applyBorder="1" applyAlignment="1">
      <alignment horizontal="right" vertical="top" wrapText="1"/>
    </xf>
    <xf numFmtId="10" fontId="13" fillId="0" borderId="2" xfId="3" applyNumberFormat="1" applyFont="1" applyBorder="1" applyAlignment="1">
      <alignment horizontal="right" vertical="top" wrapText="1"/>
    </xf>
    <xf numFmtId="0" fontId="5" fillId="0" borderId="0" xfId="4"/>
    <xf numFmtId="0" fontId="4" fillId="0" borderId="1" xfId="4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0" fontId="5" fillId="0" borderId="1" xfId="4" applyFill="1" applyBorder="1" applyAlignment="1">
      <alignment horizontal="center"/>
    </xf>
    <xf numFmtId="184" fontId="5" fillId="0" borderId="1" xfId="4" applyNumberFormat="1" applyFill="1" applyBorder="1" applyAlignment="1">
      <alignment horizontal="center"/>
    </xf>
    <xf numFmtId="1" fontId="5" fillId="4" borderId="1" xfId="4" applyNumberFormat="1" applyFill="1" applyBorder="1" applyAlignment="1">
      <alignment horizontal="center"/>
    </xf>
    <xf numFmtId="1" fontId="5" fillId="0" borderId="1" xfId="4" applyNumberFormat="1" applyFill="1" applyBorder="1" applyAlignment="1">
      <alignment horizontal="center"/>
    </xf>
    <xf numFmtId="2" fontId="5" fillId="0" borderId="1" xfId="7" applyNumberFormat="1" applyFont="1" applyFill="1" applyBorder="1" applyAlignment="1">
      <alignment horizontal="center"/>
    </xf>
    <xf numFmtId="0" fontId="5" fillId="0" borderId="0" xfId="4" applyFill="1"/>
    <xf numFmtId="0" fontId="5" fillId="0" borderId="3" xfId="4" applyFill="1" applyBorder="1" applyAlignment="1">
      <alignment horizontal="center"/>
    </xf>
    <xf numFmtId="184" fontId="5" fillId="0" borderId="3" xfId="4" applyNumberFormat="1" applyFill="1" applyBorder="1" applyAlignment="1">
      <alignment horizontal="center"/>
    </xf>
    <xf numFmtId="1" fontId="5" fillId="4" borderId="3" xfId="4" applyNumberFormat="1" applyFill="1" applyBorder="1" applyAlignment="1">
      <alignment horizontal="center"/>
    </xf>
    <xf numFmtId="1" fontId="5" fillId="0" borderId="3" xfId="4" applyNumberFormat="1" applyFill="1" applyBorder="1" applyAlignment="1">
      <alignment horizontal="center"/>
    </xf>
    <xf numFmtId="2" fontId="5" fillId="0" borderId="3" xfId="7" applyNumberFormat="1" applyFont="1" applyFill="1" applyBorder="1" applyAlignment="1">
      <alignment horizontal="center"/>
    </xf>
    <xf numFmtId="0" fontId="5" fillId="2" borderId="14" xfId="4" applyFill="1" applyBorder="1" applyAlignment="1">
      <alignment horizontal="center"/>
    </xf>
    <xf numFmtId="184" fontId="5" fillId="2" borderId="14" xfId="4" applyNumberFormat="1" applyFill="1" applyBorder="1" applyAlignment="1">
      <alignment horizontal="center"/>
    </xf>
    <xf numFmtId="0" fontId="5" fillId="2" borderId="22" xfId="4" applyFill="1" applyBorder="1" applyAlignment="1">
      <alignment horizontal="center"/>
    </xf>
    <xf numFmtId="2" fontId="5" fillId="2" borderId="26" xfId="7" applyNumberFormat="1" applyFont="1" applyFill="1" applyBorder="1" applyAlignment="1">
      <alignment horizontal="center"/>
    </xf>
    <xf numFmtId="0" fontId="5" fillId="2" borderId="12" xfId="4" applyFill="1" applyBorder="1" applyAlignment="1">
      <alignment horizontal="center"/>
    </xf>
    <xf numFmtId="2" fontId="5" fillId="2" borderId="14" xfId="7" applyNumberFormat="1" applyFont="1" applyFill="1" applyBorder="1" applyAlignment="1">
      <alignment horizontal="center"/>
    </xf>
    <xf numFmtId="2" fontId="5" fillId="2" borderId="18" xfId="7" applyNumberFormat="1" applyFont="1" applyFill="1" applyBorder="1" applyAlignment="1">
      <alignment horizontal="center"/>
    </xf>
    <xf numFmtId="184" fontId="5" fillId="2" borderId="18" xfId="4" applyNumberFormat="1" applyFill="1" applyBorder="1" applyAlignment="1">
      <alignment horizontal="center"/>
    </xf>
    <xf numFmtId="0" fontId="5" fillId="0" borderId="11" xfId="4" applyFill="1" applyBorder="1" applyAlignment="1">
      <alignment horizontal="center"/>
    </xf>
    <xf numFmtId="184" fontId="5" fillId="0" borderId="11" xfId="4" applyNumberFormat="1" applyFill="1" applyBorder="1" applyAlignment="1">
      <alignment horizontal="center"/>
    </xf>
    <xf numFmtId="1" fontId="5" fillId="4" borderId="11" xfId="4" applyNumberFormat="1" applyFill="1" applyBorder="1" applyAlignment="1">
      <alignment horizontal="center"/>
    </xf>
    <xf numFmtId="1" fontId="5" fillId="0" borderId="11" xfId="4" applyNumberFormat="1" applyFill="1" applyBorder="1" applyAlignment="1">
      <alignment horizontal="center"/>
    </xf>
    <xf numFmtId="2" fontId="5" fillId="0" borderId="11" xfId="7" applyNumberFormat="1" applyFont="1" applyFill="1" applyBorder="1" applyAlignment="1">
      <alignment horizontal="center"/>
    </xf>
    <xf numFmtId="184" fontId="5" fillId="0" borderId="1" xfId="4" applyNumberFormat="1" applyFont="1" applyFill="1" applyBorder="1" applyAlignment="1">
      <alignment horizontal="center"/>
    </xf>
    <xf numFmtId="0" fontId="5" fillId="2" borderId="16" xfId="4" applyFill="1" applyBorder="1" applyAlignment="1">
      <alignment horizontal="center"/>
    </xf>
    <xf numFmtId="184" fontId="5" fillId="2" borderId="16" xfId="4" applyNumberFormat="1" applyFill="1" applyBorder="1" applyAlignment="1">
      <alignment horizontal="center"/>
    </xf>
    <xf numFmtId="1" fontId="5" fillId="2" borderId="24" xfId="4" applyNumberFormat="1" applyFill="1" applyBorder="1" applyAlignment="1">
      <alignment horizontal="center"/>
    </xf>
    <xf numFmtId="2" fontId="5" fillId="2" borderId="16" xfId="7" applyNumberFormat="1" applyFont="1" applyFill="1" applyBorder="1" applyAlignment="1">
      <alignment horizontal="center"/>
    </xf>
    <xf numFmtId="2" fontId="5" fillId="2" borderId="17" xfId="7" applyNumberFormat="1" applyFont="1" applyFill="1" applyBorder="1" applyAlignment="1">
      <alignment horizontal="center"/>
    </xf>
    <xf numFmtId="0" fontId="5" fillId="3" borderId="14" xfId="4" applyFill="1" applyBorder="1" applyAlignment="1">
      <alignment horizontal="center"/>
    </xf>
    <xf numFmtId="184" fontId="5" fillId="3" borderId="14" xfId="4" applyNumberFormat="1" applyFill="1" applyBorder="1" applyAlignment="1">
      <alignment horizontal="center"/>
    </xf>
    <xf numFmtId="1" fontId="5" fillId="3" borderId="22" xfId="4" applyNumberFormat="1" applyFill="1" applyBorder="1" applyAlignment="1">
      <alignment horizontal="center"/>
    </xf>
    <xf numFmtId="2" fontId="5" fillId="3" borderId="14" xfId="7" applyNumberFormat="1" applyFont="1" applyFill="1" applyBorder="1" applyAlignment="1">
      <alignment horizontal="center"/>
    </xf>
    <xf numFmtId="2" fontId="5" fillId="3" borderId="18" xfId="7" applyNumberFormat="1" applyFont="1" applyFill="1" applyBorder="1" applyAlignment="1">
      <alignment horizontal="center"/>
    </xf>
    <xf numFmtId="184" fontId="5" fillId="3" borderId="26" xfId="4" applyNumberFormat="1" applyFill="1" applyBorder="1" applyAlignment="1">
      <alignment horizontal="center"/>
    </xf>
    <xf numFmtId="0" fontId="5" fillId="7" borderId="52" xfId="4" applyFill="1" applyBorder="1" applyAlignment="1">
      <alignment horizontal="center"/>
    </xf>
    <xf numFmtId="1" fontId="5" fillId="7" borderId="52" xfId="4" applyNumberFormat="1" applyFill="1" applyBorder="1" applyAlignment="1">
      <alignment horizontal="center"/>
    </xf>
    <xf numFmtId="184" fontId="5" fillId="7" borderId="51" xfId="4" applyNumberFormat="1" applyFill="1" applyBorder="1" applyAlignment="1">
      <alignment horizontal="center"/>
    </xf>
    <xf numFmtId="0" fontId="5" fillId="0" borderId="0" xfId="4" applyFill="1" applyBorder="1" applyAlignment="1">
      <alignment horizontal="left" vertical="top"/>
    </xf>
    <xf numFmtId="2" fontId="5" fillId="0" borderId="0" xfId="4" applyNumberFormat="1"/>
    <xf numFmtId="0" fontId="20" fillId="0" borderId="30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/>
    </xf>
    <xf numFmtId="0" fontId="20" fillId="9" borderId="39" xfId="0" applyFont="1" applyFill="1" applyBorder="1" applyAlignment="1">
      <alignment horizontal="center"/>
    </xf>
    <xf numFmtId="184" fontId="33" fillId="0" borderId="40" xfId="2" applyNumberFormat="1" applyFont="1" applyBorder="1"/>
    <xf numFmtId="184" fontId="33" fillId="0" borderId="74" xfId="2" applyNumberFormat="1" applyFont="1" applyBorder="1"/>
    <xf numFmtId="184" fontId="33" fillId="8" borderId="74" xfId="2" applyNumberFormat="1" applyFont="1" applyFill="1" applyBorder="1"/>
    <xf numFmtId="184" fontId="33" fillId="0" borderId="75" xfId="2" applyNumberFormat="1" applyFont="1" applyBorder="1"/>
    <xf numFmtId="0" fontId="20" fillId="9" borderId="30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33" fillId="8" borderId="66" xfId="2" applyFont="1" applyFill="1" applyBorder="1" applyAlignment="1">
      <alignment horizontal="center"/>
    </xf>
    <xf numFmtId="0" fontId="30" fillId="0" borderId="7" xfId="2" applyFont="1" applyBorder="1" applyAlignment="1">
      <alignment horizontal="center"/>
    </xf>
    <xf numFmtId="0" fontId="30" fillId="0" borderId="8" xfId="2" applyFont="1" applyBorder="1" applyAlignment="1">
      <alignment horizontal="center"/>
    </xf>
    <xf numFmtId="0" fontId="30" fillId="0" borderId="9" xfId="2" applyFont="1" applyBorder="1" applyAlignment="1">
      <alignment horizontal="center"/>
    </xf>
    <xf numFmtId="0" fontId="27" fillId="0" borderId="21" xfId="2" applyFont="1" applyBorder="1" applyAlignment="1">
      <alignment horizontal="center" vertical="center" textRotation="90" wrapText="1"/>
    </xf>
    <xf numFmtId="0" fontId="30" fillId="5" borderId="27" xfId="2" applyFont="1" applyFill="1" applyBorder="1" applyAlignment="1">
      <alignment horizontal="center"/>
    </xf>
    <xf numFmtId="184" fontId="30" fillId="5" borderId="34" xfId="2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/>
    </xf>
    <xf numFmtId="184" fontId="33" fillId="0" borderId="59" xfId="2" applyNumberFormat="1" applyFont="1" applyBorder="1" applyAlignment="1"/>
    <xf numFmtId="0" fontId="20" fillId="0" borderId="43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 vertical="top" wrapText="1"/>
    </xf>
    <xf numFmtId="0" fontId="20" fillId="0" borderId="56" xfId="0" applyFont="1" applyFill="1" applyBorder="1" applyAlignment="1">
      <alignment horizontal="center"/>
    </xf>
    <xf numFmtId="184" fontId="33" fillId="0" borderId="20" xfId="2" applyNumberFormat="1" applyFont="1" applyBorder="1" applyAlignment="1"/>
    <xf numFmtId="0" fontId="27" fillId="0" borderId="10" xfId="2" applyFont="1" applyBorder="1" applyAlignment="1">
      <alignment horizontal="center" vertical="center" textRotation="90" wrapText="1"/>
    </xf>
    <xf numFmtId="0" fontId="27" fillId="0" borderId="26" xfId="2" applyFont="1" applyBorder="1" applyAlignment="1">
      <alignment horizontal="center" vertical="center" textRotation="90" wrapText="1"/>
    </xf>
    <xf numFmtId="184" fontId="33" fillId="0" borderId="78" xfId="2" applyNumberFormat="1" applyFont="1" applyBorder="1" applyAlignment="1"/>
    <xf numFmtId="184" fontId="33" fillId="0" borderId="79" xfId="2" applyNumberFormat="1" applyFont="1" applyBorder="1" applyAlignment="1"/>
    <xf numFmtId="0" fontId="27" fillId="0" borderId="25" xfId="2" applyFont="1" applyBorder="1" applyAlignment="1">
      <alignment horizontal="center" vertical="center" textRotation="90" wrapText="1"/>
    </xf>
    <xf numFmtId="0" fontId="20" fillId="9" borderId="66" xfId="0" applyFont="1" applyFill="1" applyBorder="1" applyAlignment="1">
      <alignment horizontal="center"/>
    </xf>
    <xf numFmtId="184" fontId="30" fillId="5" borderId="2" xfId="2" applyNumberFormat="1" applyFont="1" applyFill="1" applyBorder="1" applyAlignment="1">
      <alignment horizontal="center"/>
    </xf>
    <xf numFmtId="0" fontId="27" fillId="0" borderId="12" xfId="2" applyFont="1" applyBorder="1" applyAlignment="1">
      <alignment horizontal="center" vertical="center" textRotation="90" wrapText="1"/>
    </xf>
    <xf numFmtId="0" fontId="27" fillId="0" borderId="18" xfId="2" applyFont="1" applyBorder="1" applyAlignment="1">
      <alignment horizontal="center" vertical="center" textRotation="90" wrapText="1"/>
    </xf>
    <xf numFmtId="0" fontId="20" fillId="9" borderId="57" xfId="0" applyFont="1" applyFill="1" applyBorder="1" applyAlignment="1">
      <alignment horizontal="center"/>
    </xf>
    <xf numFmtId="184" fontId="33" fillId="0" borderId="59" xfId="2" applyNumberFormat="1" applyFont="1" applyBorder="1"/>
    <xf numFmtId="0" fontId="20" fillId="9" borderId="43" xfId="0" applyFont="1" applyFill="1" applyBorder="1" applyAlignment="1">
      <alignment horizontal="center"/>
    </xf>
    <xf numFmtId="0" fontId="20" fillId="9" borderId="56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9" borderId="58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184" fontId="33" fillId="0" borderId="80" xfId="2" applyNumberFormat="1" applyFont="1" applyBorder="1" applyAlignment="1"/>
    <xf numFmtId="184" fontId="33" fillId="0" borderId="6" xfId="2" applyNumberFormat="1" applyFont="1" applyBorder="1"/>
    <xf numFmtId="184" fontId="33" fillId="0" borderId="76" xfId="2" applyNumberFormat="1" applyFont="1" applyBorder="1"/>
    <xf numFmtId="184" fontId="33" fillId="8" borderId="76" xfId="2" applyNumberFormat="1" applyFont="1" applyFill="1" applyBorder="1"/>
    <xf numFmtId="184" fontId="33" fillId="0" borderId="80" xfId="2" applyNumberFormat="1" applyFont="1" applyBorder="1"/>
    <xf numFmtId="0" fontId="27" fillId="0" borderId="81" xfId="2" applyFont="1" applyBorder="1" applyAlignment="1">
      <alignment horizontal="center" vertical="center" textRotation="90" wrapText="1"/>
    </xf>
    <xf numFmtId="184" fontId="30" fillId="5" borderId="12" xfId="2" applyNumberFormat="1" applyFont="1" applyFill="1" applyBorder="1" applyAlignment="1">
      <alignment horizontal="center"/>
    </xf>
    <xf numFmtId="184" fontId="30" fillId="5" borderId="18" xfId="2" applyNumberFormat="1" applyFont="1" applyFill="1" applyBorder="1" applyAlignment="1">
      <alignment horizontal="center"/>
    </xf>
    <xf numFmtId="184" fontId="33" fillId="8" borderId="80" xfId="2" applyNumberFormat="1" applyFont="1" applyFill="1" applyBorder="1"/>
    <xf numFmtId="184" fontId="33" fillId="0" borderId="60" xfId="2" applyNumberFormat="1" applyFont="1" applyBorder="1"/>
    <xf numFmtId="184" fontId="30" fillId="5" borderId="15" xfId="2" applyNumberFormat="1" applyFont="1" applyFill="1" applyBorder="1" applyAlignment="1">
      <alignment horizontal="center"/>
    </xf>
    <xf numFmtId="184" fontId="30" fillId="5" borderId="17" xfId="2" applyNumberFormat="1" applyFont="1" applyFill="1" applyBorder="1" applyAlignment="1">
      <alignment horizontal="center"/>
    </xf>
    <xf numFmtId="184" fontId="30" fillId="6" borderId="12" xfId="2" applyNumberFormat="1" applyFont="1" applyFill="1" applyBorder="1" applyAlignment="1">
      <alignment horizontal="center"/>
    </xf>
    <xf numFmtId="184" fontId="30" fillId="6" borderId="18" xfId="2" applyNumberFormat="1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0" fillId="9" borderId="59" xfId="0" applyFont="1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33" fillId="0" borderId="36" xfId="2" applyFont="1" applyBorder="1" applyAlignment="1">
      <alignment horizontal="right"/>
    </xf>
    <xf numFmtId="0" fontId="33" fillId="0" borderId="43" xfId="0" applyFont="1" applyFill="1" applyBorder="1" applyAlignment="1">
      <alignment horizontal="right" vertical="top" wrapText="1"/>
    </xf>
    <xf numFmtId="0" fontId="33" fillId="0" borderId="43" xfId="0" applyFont="1" applyFill="1" applyBorder="1" applyAlignment="1">
      <alignment horizontal="right"/>
    </xf>
    <xf numFmtId="0" fontId="33" fillId="0" borderId="56" xfId="0" applyFont="1" applyFill="1" applyBorder="1" applyAlignment="1">
      <alignment horizontal="right"/>
    </xf>
    <xf numFmtId="0" fontId="33" fillId="0" borderId="38" xfId="2" applyFont="1" applyBorder="1" applyAlignment="1">
      <alignment horizontal="right"/>
    </xf>
    <xf numFmtId="0" fontId="33" fillId="0" borderId="36" xfId="0" applyFont="1" applyFill="1" applyBorder="1" applyAlignment="1">
      <alignment horizontal="right"/>
    </xf>
    <xf numFmtId="0" fontId="33" fillId="0" borderId="45" xfId="0" applyFont="1" applyFill="1" applyBorder="1" applyAlignment="1">
      <alignment horizontal="right" vertical="top" wrapText="1"/>
    </xf>
    <xf numFmtId="0" fontId="33" fillId="0" borderId="45" xfId="0" applyFont="1" applyFill="1" applyBorder="1" applyAlignment="1">
      <alignment horizontal="right"/>
    </xf>
    <xf numFmtId="0" fontId="33" fillId="0" borderId="67" xfId="0" applyFont="1" applyFill="1" applyBorder="1" applyAlignment="1">
      <alignment horizontal="right"/>
    </xf>
    <xf numFmtId="0" fontId="33" fillId="9" borderId="57" xfId="0" applyFont="1" applyFill="1" applyBorder="1" applyAlignment="1">
      <alignment horizontal="right"/>
    </xf>
    <xf numFmtId="0" fontId="33" fillId="9" borderId="43" xfId="0" applyFont="1" applyFill="1" applyBorder="1" applyAlignment="1">
      <alignment horizontal="right"/>
    </xf>
    <xf numFmtId="0" fontId="33" fillId="9" borderId="56" xfId="0" applyFont="1" applyFill="1" applyBorder="1" applyAlignment="1">
      <alignment horizontal="right"/>
    </xf>
    <xf numFmtId="0" fontId="30" fillId="5" borderId="15" xfId="2" applyFont="1" applyFill="1" applyBorder="1" applyAlignment="1">
      <alignment horizontal="center"/>
    </xf>
    <xf numFmtId="184" fontId="30" fillId="5" borderId="65" xfId="2" applyNumberFormat="1" applyFont="1" applyFill="1" applyBorder="1" applyAlignment="1">
      <alignment horizontal="center"/>
    </xf>
    <xf numFmtId="184" fontId="30" fillId="6" borderId="22" xfId="2" applyNumberFormat="1" applyFont="1" applyFill="1" applyBorder="1" applyAlignment="1">
      <alignment horizontal="center"/>
    </xf>
    <xf numFmtId="0" fontId="30" fillId="5" borderId="21" xfId="2" applyFont="1" applyFill="1" applyBorder="1" applyAlignment="1">
      <alignment horizontal="center"/>
    </xf>
    <xf numFmtId="184" fontId="30" fillId="5" borderId="82" xfId="2" applyNumberFormat="1" applyFont="1" applyFill="1" applyBorder="1" applyAlignment="1">
      <alignment horizontal="center"/>
    </xf>
    <xf numFmtId="0" fontId="30" fillId="5" borderId="83" xfId="2" applyFont="1" applyFill="1" applyBorder="1" applyAlignment="1">
      <alignment horizontal="center"/>
    </xf>
    <xf numFmtId="0" fontId="33" fillId="0" borderId="57" xfId="2" applyFont="1" applyBorder="1" applyAlignment="1">
      <alignment horizontal="center"/>
    </xf>
    <xf numFmtId="184" fontId="33" fillId="0" borderId="20" xfId="2" applyNumberFormat="1" applyFont="1" applyBorder="1"/>
    <xf numFmtId="0" fontId="30" fillId="5" borderId="8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3" fillId="0" borderId="1" xfId="3" applyFont="1" applyFill="1" applyBorder="1" applyAlignment="1">
      <alignment horizontal="center"/>
    </xf>
    <xf numFmtId="0" fontId="33" fillId="0" borderId="57" xfId="2" applyFont="1" applyBorder="1" applyAlignment="1">
      <alignment horizontal="right"/>
    </xf>
    <xf numFmtId="0" fontId="12" fillId="0" borderId="43" xfId="0" applyFont="1" applyFill="1" applyBorder="1" applyAlignment="1">
      <alignment horizontal="right"/>
    </xf>
    <xf numFmtId="0" fontId="12" fillId="0" borderId="56" xfId="0" applyFont="1" applyFill="1" applyBorder="1" applyAlignment="1">
      <alignment horizontal="right"/>
    </xf>
    <xf numFmtId="0" fontId="33" fillId="9" borderId="39" xfId="0" applyFont="1" applyFill="1" applyBorder="1" applyAlignment="1">
      <alignment horizontal="right"/>
    </xf>
    <xf numFmtId="0" fontId="33" fillId="9" borderId="45" xfId="0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0" fillId="9" borderId="43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39" fillId="0" borderId="30" xfId="0" applyFont="1" applyBorder="1"/>
    <xf numFmtId="0" fontId="18" fillId="0" borderId="3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49" fontId="39" fillId="0" borderId="31" xfId="0" applyNumberFormat="1" applyFont="1" applyBorder="1" applyAlignment="1">
      <alignment horizontal="center"/>
    </xf>
    <xf numFmtId="184" fontId="39" fillId="0" borderId="30" xfId="0" applyNumberFormat="1" applyFont="1" applyBorder="1" applyAlignment="1">
      <alignment horizontal="center"/>
    </xf>
    <xf numFmtId="49" fontId="39" fillId="0" borderId="66" xfId="0" applyNumberFormat="1" applyFont="1" applyBorder="1" applyAlignment="1">
      <alignment horizontal="center"/>
    </xf>
    <xf numFmtId="184" fontId="37" fillId="0" borderId="42" xfId="2" applyNumberFormat="1" applyFont="1" applyBorder="1" applyAlignment="1">
      <alignment horizontal="center"/>
    </xf>
    <xf numFmtId="184" fontId="37" fillId="0" borderId="41" xfId="2" applyNumberFormat="1" applyFont="1" applyBorder="1" applyAlignment="1">
      <alignment horizontal="center"/>
    </xf>
    <xf numFmtId="184" fontId="37" fillId="0" borderId="79" xfId="2" applyNumberFormat="1" applyFont="1" applyBorder="1" applyAlignment="1">
      <alignment horizontal="center"/>
    </xf>
    <xf numFmtId="184" fontId="25" fillId="0" borderId="12" xfId="2" applyNumberFormat="1" applyFont="1" applyBorder="1" applyAlignment="1">
      <alignment horizontal="center" vertical="center" textRotation="90"/>
    </xf>
    <xf numFmtId="0" fontId="33" fillId="0" borderId="74" xfId="0" applyFont="1" applyFill="1" applyBorder="1" applyAlignment="1">
      <alignment horizontal="right"/>
    </xf>
    <xf numFmtId="0" fontId="33" fillId="0" borderId="54" xfId="0" applyFont="1" applyFill="1" applyBorder="1" applyAlignment="1">
      <alignment horizontal="right"/>
    </xf>
    <xf numFmtId="0" fontId="5" fillId="0" borderId="30" xfId="5" applyFont="1" applyFill="1" applyBorder="1" applyAlignment="1">
      <alignment horizontal="center"/>
    </xf>
    <xf numFmtId="0" fontId="5" fillId="0" borderId="31" xfId="5" applyFont="1" applyFill="1" applyBorder="1" applyAlignment="1">
      <alignment horizontal="center"/>
    </xf>
    <xf numFmtId="0" fontId="5" fillId="8" borderId="31" xfId="5" applyFont="1" applyFill="1" applyBorder="1" applyAlignment="1">
      <alignment horizontal="center"/>
    </xf>
    <xf numFmtId="0" fontId="5" fillId="0" borderId="31" xfId="5" applyFont="1" applyBorder="1" applyAlignment="1">
      <alignment horizontal="center"/>
    </xf>
    <xf numFmtId="0" fontId="5" fillId="8" borderId="66" xfId="5" applyFont="1" applyFill="1" applyBorder="1" applyAlignment="1">
      <alignment horizontal="center"/>
    </xf>
    <xf numFmtId="0" fontId="15" fillId="2" borderId="29" xfId="3" applyFill="1" applyBorder="1" applyAlignment="1">
      <alignment horizontal="center"/>
    </xf>
    <xf numFmtId="0" fontId="15" fillId="2" borderId="81" xfId="3" applyFill="1" applyBorder="1" applyAlignment="1">
      <alignment horizontal="center"/>
    </xf>
    <xf numFmtId="0" fontId="15" fillId="3" borderId="25" xfId="3" applyFill="1" applyBorder="1" applyAlignment="1">
      <alignment horizontal="center"/>
    </xf>
    <xf numFmtId="0" fontId="15" fillId="3" borderId="83" xfId="3" applyFill="1" applyBorder="1" applyAlignment="1">
      <alignment horizontal="center"/>
    </xf>
    <xf numFmtId="0" fontId="4" fillId="0" borderId="5" xfId="3" applyFont="1" applyBorder="1" applyAlignment="1">
      <alignment horizontal="right"/>
    </xf>
    <xf numFmtId="184" fontId="15" fillId="0" borderId="36" xfId="3" applyNumberFormat="1" applyFill="1" applyBorder="1" applyAlignment="1">
      <alignment horizontal="center"/>
    </xf>
    <xf numFmtId="184" fontId="15" fillId="0" borderId="45" xfId="3" applyNumberFormat="1" applyFill="1" applyBorder="1" applyAlignment="1">
      <alignment horizontal="center"/>
    </xf>
    <xf numFmtId="184" fontId="15" fillId="0" borderId="49" xfId="3" applyNumberFormat="1" applyFill="1" applyBorder="1" applyAlignment="1">
      <alignment horizontal="center"/>
    </xf>
    <xf numFmtId="0" fontId="5" fillId="0" borderId="45" xfId="3" applyFont="1" applyFill="1" applyBorder="1" applyAlignment="1">
      <alignment horizontal="center"/>
    </xf>
    <xf numFmtId="0" fontId="14" fillId="4" borderId="38" xfId="3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vertical="top" wrapText="1"/>
    </xf>
    <xf numFmtId="0" fontId="20" fillId="0" borderId="35" xfId="0" applyFont="1" applyFill="1" applyBorder="1"/>
    <xf numFmtId="0" fontId="3" fillId="4" borderId="14" xfId="0" applyFon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1" fontId="0" fillId="4" borderId="14" xfId="0" applyNumberFormat="1" applyFill="1" applyBorder="1" applyAlignment="1">
      <alignment horizontal="center" vertical="center"/>
    </xf>
    <xf numFmtId="9" fontId="1" fillId="4" borderId="14" xfId="7" applyFill="1" applyBorder="1" applyAlignment="1">
      <alignment horizontal="center" vertical="center"/>
    </xf>
    <xf numFmtId="9" fontId="1" fillId="4" borderId="18" xfId="7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9" fontId="13" fillId="0" borderId="2" xfId="3" applyNumberFormat="1" applyFont="1" applyBorder="1" applyAlignment="1">
      <alignment horizontal="right" vertical="top" wrapText="1"/>
    </xf>
    <xf numFmtId="9" fontId="13" fillId="0" borderId="0" xfId="3" applyNumberFormat="1" applyFont="1" applyBorder="1" applyAlignment="1">
      <alignment horizontal="right" vertical="top" wrapText="1"/>
    </xf>
    <xf numFmtId="0" fontId="20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0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18" fillId="0" borderId="6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40" fillId="0" borderId="0" xfId="2" applyFont="1" applyAlignment="1">
      <alignment horizontal="center" vertical="top" wrapText="1"/>
    </xf>
    <xf numFmtId="0" fontId="25" fillId="0" borderId="0" xfId="2" applyFont="1" applyAlignment="1">
      <alignment horizontal="center"/>
    </xf>
    <xf numFmtId="0" fontId="27" fillId="0" borderId="13" xfId="2" applyFont="1" applyBorder="1" applyAlignment="1">
      <alignment horizontal="center" vertical="top" wrapText="1"/>
    </xf>
    <xf numFmtId="0" fontId="27" fillId="0" borderId="18" xfId="2" applyFont="1" applyBorder="1" applyAlignment="1">
      <alignment horizontal="center" vertical="top" wrapText="1"/>
    </xf>
    <xf numFmtId="0" fontId="27" fillId="0" borderId="68" xfId="2" applyFont="1" applyBorder="1" applyAlignment="1">
      <alignment horizontal="center" vertical="center" textRotation="90" wrapText="1"/>
    </xf>
    <xf numFmtId="0" fontId="27" fillId="0" borderId="35" xfId="2" applyFont="1" applyBorder="1" applyAlignment="1">
      <alignment horizontal="center" vertical="center" textRotation="90" wrapText="1"/>
    </xf>
    <xf numFmtId="0" fontId="27" fillId="0" borderId="22" xfId="2" applyFont="1" applyBorder="1" applyAlignment="1">
      <alignment horizontal="center" vertical="top" wrapText="1"/>
    </xf>
    <xf numFmtId="0" fontId="27" fillId="0" borderId="12" xfId="2" applyFont="1" applyBorder="1" applyAlignment="1">
      <alignment horizontal="center" vertical="top" wrapText="1"/>
    </xf>
    <xf numFmtId="0" fontId="27" fillId="0" borderId="84" xfId="2" applyFont="1" applyBorder="1" applyAlignment="1">
      <alignment horizontal="center" vertical="top" wrapText="1"/>
    </xf>
    <xf numFmtId="0" fontId="27" fillId="0" borderId="53" xfId="2" applyFont="1" applyBorder="1" applyAlignment="1">
      <alignment horizontal="center" vertical="top" wrapText="1"/>
    </xf>
    <xf numFmtId="0" fontId="27" fillId="0" borderId="61" xfId="2" applyFont="1" applyBorder="1" applyAlignment="1">
      <alignment horizontal="center" vertical="top" wrapText="1"/>
    </xf>
    <xf numFmtId="0" fontId="27" fillId="0" borderId="65" xfId="2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44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" fillId="0" borderId="15" xfId="5" applyFont="1" applyBorder="1" applyAlignment="1">
      <alignment horizontal="center" vertical="center" textRotation="1" wrapText="1"/>
    </xf>
    <xf numFmtId="0" fontId="0" fillId="0" borderId="21" xfId="0" applyBorder="1"/>
    <xf numFmtId="0" fontId="0" fillId="0" borderId="27" xfId="0" applyBorder="1"/>
    <xf numFmtId="0" fontId="4" fillId="0" borderId="78" xfId="5" applyFont="1" applyBorder="1" applyAlignment="1">
      <alignment horizontal="left" vertical="center" wrapText="1"/>
    </xf>
    <xf numFmtId="0" fontId="4" fillId="0" borderId="85" xfId="5" applyFont="1" applyBorder="1" applyAlignment="1">
      <alignment horizontal="left" vertical="center" wrapText="1"/>
    </xf>
    <xf numFmtId="0" fontId="4" fillId="0" borderId="73" xfId="5" applyFont="1" applyBorder="1" applyAlignment="1">
      <alignment horizontal="left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0" borderId="64" xfId="5" applyFont="1" applyBorder="1" applyAlignment="1">
      <alignment horizontal="center" vertical="center" wrapText="1"/>
    </xf>
    <xf numFmtId="0" fontId="0" fillId="0" borderId="23" xfId="0" applyBorder="1" applyAlignment="1"/>
    <xf numFmtId="0" fontId="0" fillId="0" borderId="64" xfId="0" applyBorder="1" applyAlignment="1"/>
    <xf numFmtId="0" fontId="4" fillId="0" borderId="3" xfId="5" applyFont="1" applyBorder="1" applyAlignment="1">
      <alignment horizontal="center" vertical="center" wrapText="1"/>
    </xf>
    <xf numFmtId="0" fontId="30" fillId="0" borderId="50" xfId="2" applyFont="1" applyBorder="1" applyAlignment="1">
      <alignment horizontal="center" vertical="top" wrapText="1"/>
    </xf>
    <xf numFmtId="0" fontId="30" fillId="0" borderId="51" xfId="2" applyFont="1" applyBorder="1" applyAlignment="1">
      <alignment horizontal="center" vertical="top" wrapText="1"/>
    </xf>
    <xf numFmtId="0" fontId="30" fillId="0" borderId="15" xfId="2" applyFont="1" applyBorder="1" applyAlignment="1">
      <alignment horizontal="center" vertical="top" wrapText="1"/>
    </xf>
    <xf numFmtId="0" fontId="30" fillId="0" borderId="17" xfId="2" applyFont="1" applyBorder="1" applyAlignment="1">
      <alignment horizontal="center" vertical="top" wrapText="1"/>
    </xf>
    <xf numFmtId="0" fontId="27" fillId="0" borderId="30" xfId="2" applyFont="1" applyBorder="1" applyAlignment="1">
      <alignment horizontal="center" vertical="top" wrapText="1"/>
    </xf>
    <xf numFmtId="0" fontId="27" fillId="0" borderId="66" xfId="2" applyFont="1" applyBorder="1" applyAlignment="1">
      <alignment horizontal="center" vertical="top" wrapText="1"/>
    </xf>
    <xf numFmtId="0" fontId="17" fillId="0" borderId="49" xfId="3" applyFont="1" applyFill="1" applyBorder="1" applyAlignment="1">
      <alignment horizontal="left" vertical="top" wrapText="1"/>
    </xf>
    <xf numFmtId="0" fontId="15" fillId="0" borderId="83" xfId="3" applyFill="1" applyBorder="1" applyAlignment="1">
      <alignment horizontal="left" vertical="top"/>
    </xf>
    <xf numFmtId="0" fontId="9" fillId="0" borderId="0" xfId="3" applyFont="1" applyAlignment="1">
      <alignment horizontal="center" vertical="center" wrapText="1"/>
    </xf>
    <xf numFmtId="0" fontId="17" fillId="0" borderId="3" xfId="3" applyFont="1" applyFill="1" applyBorder="1" applyAlignment="1">
      <alignment horizontal="left" vertical="top" wrapText="1"/>
    </xf>
    <xf numFmtId="0" fontId="15" fillId="0" borderId="23" xfId="3" applyFill="1" applyBorder="1" applyAlignment="1">
      <alignment horizontal="left" vertical="top"/>
    </xf>
    <xf numFmtId="0" fontId="17" fillId="0" borderId="3" xfId="4" applyFont="1" applyFill="1" applyBorder="1" applyAlignment="1">
      <alignment horizontal="left" vertical="top" wrapText="1"/>
    </xf>
    <xf numFmtId="0" fontId="5" fillId="0" borderId="23" xfId="4" applyFill="1" applyBorder="1" applyAlignment="1">
      <alignment horizontal="left" vertical="top"/>
    </xf>
    <xf numFmtId="0" fontId="5" fillId="0" borderId="83" xfId="4" applyFill="1" applyBorder="1" applyAlignment="1">
      <alignment horizontal="left" vertical="top"/>
    </xf>
    <xf numFmtId="0" fontId="9" fillId="0" borderId="0" xfId="4" applyFont="1" applyAlignment="1">
      <alignment horizontal="center" vertical="center" wrapText="1"/>
    </xf>
    <xf numFmtId="0" fontId="9" fillId="0" borderId="0" xfId="3" applyFont="1" applyAlignment="1">
      <alignment horizontal="center" vertical="top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0" fontId="9" fillId="0" borderId="0" xfId="5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wrapText="1"/>
    </xf>
    <xf numFmtId="0" fontId="3" fillId="0" borderId="76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</cellXfs>
  <cellStyles count="9">
    <cellStyle name="Обычный" xfId="0" builtinId="0"/>
    <cellStyle name="Обычный 2" xfId="1"/>
    <cellStyle name="Обычный_kniga-ege" xfId="2"/>
    <cellStyle name="Обычный_АЛГ результаты Поволжское" xfId="3"/>
    <cellStyle name="Обычный_АЛГ результаты Поволжское_kniga-gia 2011" xfId="4"/>
    <cellStyle name="Обычный_Книга ГИА - 2008" xfId="5"/>
    <cellStyle name="Обычный_РУС результаты Поволжское" xfId="6"/>
    <cellStyle name="Процентный" xfId="7" builtinId="5"/>
    <cellStyle name="Стиль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3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690457097032878E-2"/>
          <c:y val="3.3073961380146316E-2"/>
          <c:w val="0.95910184442662394"/>
          <c:h val="0.8073937631035718"/>
        </c:manualLayout>
      </c:layout>
      <c:bar3DChart>
        <c:barDir val="col"/>
        <c:grouping val="clustered"/>
        <c:ser>
          <c:idx val="0"/>
          <c:order val="0"/>
          <c:tx>
            <c:strRef>
              <c:f>'диаграмма ср. балл'!$A$4</c:f>
              <c:strCache>
                <c:ptCount val="1"/>
                <c:pt idx="0">
                  <c:v>Город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500562587243258E-3"/>
                  <c:y val="-3.7019910898650719E-2"/>
                </c:manualLayout>
              </c:layout>
              <c:showVal val="1"/>
            </c:dLbl>
            <c:dLbl>
              <c:idx val="1"/>
              <c:layout>
                <c:manualLayout>
                  <c:x val="3.0717452441904618E-4"/>
                  <c:y val="-1.918546059330889E-2"/>
                </c:manualLayout>
              </c:layout>
              <c:showVal val="1"/>
            </c:dLbl>
            <c:dLbl>
              <c:idx val="2"/>
              <c:layout>
                <c:manualLayout>
                  <c:x val="-6.3101084120340987E-3"/>
                  <c:y val="-9.5788376861047977E-3"/>
                </c:manualLayout>
              </c:layout>
              <c:showVal val="1"/>
            </c:dLbl>
            <c:dLbl>
              <c:idx val="3"/>
              <c:layout>
                <c:manualLayout>
                  <c:x val="-1.0521617491229868E-2"/>
                  <c:y val="-8.2135099114269382E-3"/>
                </c:manualLayout>
              </c:layout>
              <c:showVal val="1"/>
            </c:dLbl>
            <c:dLbl>
              <c:idx val="4"/>
              <c:layout>
                <c:manualLayout>
                  <c:x val="-5.9119557604817574E-3"/>
                  <c:y val="-1.9733543775103089E-2"/>
                </c:manualLayout>
              </c:layout>
              <c:showVal val="1"/>
            </c:dLbl>
            <c:dLbl>
              <c:idx val="5"/>
              <c:layout>
                <c:manualLayout>
                  <c:x val="-9.3214563652590093E-3"/>
                  <c:y val="-2.1732352389757337E-3"/>
                </c:manualLayout>
              </c:layout>
              <c:showVal val="1"/>
            </c:dLbl>
            <c:dLbl>
              <c:idx val="6"/>
              <c:layout>
                <c:manualLayout>
                  <c:x val="-1.2731040825368932E-2"/>
                  <c:y val="-1.5306838612723771E-2"/>
                </c:manualLayout>
              </c:layout>
              <c:showVal val="1"/>
            </c:dLbl>
            <c:dLbl>
              <c:idx val="7"/>
              <c:layout>
                <c:manualLayout>
                  <c:x val="-3.3098313801059581E-3"/>
                  <c:y val="-2.7815694138172482E-2"/>
                </c:manualLayout>
              </c:layout>
              <c:showVal val="1"/>
            </c:dLbl>
            <c:dLbl>
              <c:idx val="8"/>
              <c:layout>
                <c:manualLayout>
                  <c:x val="-9.5975338903359162E-3"/>
                  <c:y val="1.0684081156522101E-3"/>
                </c:manualLayout>
              </c:layout>
              <c:showVal val="1"/>
            </c:dLbl>
            <c:dLbl>
              <c:idx val="9"/>
              <c:layout>
                <c:manualLayout>
                  <c:x val="-0.10253458465647571"/>
                  <c:y val="-0.27500836745765689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балл'!$B$3:$L$3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балл'!$B$4:$L$4</c:f>
              <c:numCache>
                <c:formatCode>0.0</c:formatCode>
                <c:ptCount val="11"/>
                <c:pt idx="0">
                  <c:v>32.700000000000003</c:v>
                </c:pt>
                <c:pt idx="1">
                  <c:v>16.2</c:v>
                </c:pt>
                <c:pt idx="2">
                  <c:v>20.399999999999999</c:v>
                </c:pt>
                <c:pt idx="3">
                  <c:v>21.6</c:v>
                </c:pt>
                <c:pt idx="4">
                  <c:v>17.600000000000001</c:v>
                </c:pt>
                <c:pt idx="5">
                  <c:v>23.9</c:v>
                </c:pt>
                <c:pt idx="6">
                  <c:v>24</c:v>
                </c:pt>
                <c:pt idx="7">
                  <c:v>13.9</c:v>
                </c:pt>
                <c:pt idx="8">
                  <c:v>53.3</c:v>
                </c:pt>
                <c:pt idx="9">
                  <c:v>18.7</c:v>
                </c:pt>
                <c:pt idx="10">
                  <c:v>15.3</c:v>
                </c:pt>
              </c:numCache>
            </c:numRef>
          </c:val>
        </c:ser>
        <c:ser>
          <c:idx val="1"/>
          <c:order val="1"/>
          <c:tx>
            <c:strRef>
              <c:f>'диаграмма ср. балл'!$A$5</c:f>
              <c:strCache>
                <c:ptCount val="1"/>
                <c:pt idx="0">
                  <c:v>Район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8148410570584112E-3"/>
                  <c:y val="-4.2320641079679658E-2"/>
                </c:manualLayout>
              </c:layout>
              <c:showVal val="1"/>
            </c:dLbl>
            <c:dLbl>
              <c:idx val="1"/>
              <c:layout>
                <c:manualLayout>
                  <c:x val="3.7483766814633526E-3"/>
                  <c:y val="-5.3192160182550165E-2"/>
                </c:manualLayout>
              </c:layout>
              <c:showVal val="1"/>
            </c:dLbl>
            <c:dLbl>
              <c:idx val="2"/>
              <c:layout>
                <c:manualLayout>
                  <c:x val="3.2033706131817368E-3"/>
                  <c:y val="-3.3116424319201393E-2"/>
                </c:manualLayout>
              </c:layout>
              <c:showVal val="1"/>
            </c:dLbl>
            <c:dLbl>
              <c:idx val="3"/>
              <c:layout>
                <c:manualLayout>
                  <c:x val="6.9008861773736871E-3"/>
                  <c:y val="-3.0087163115036553E-2"/>
                </c:manualLayout>
              </c:layout>
              <c:showVal val="1"/>
            </c:dLbl>
            <c:dLbl>
              <c:idx val="4"/>
              <c:layout>
                <c:manualLayout>
                  <c:x val="9.2149955983346771E-3"/>
                  <c:y val="-3.4570648703181744E-2"/>
                </c:manualLayout>
              </c:layout>
              <c:showVal val="1"/>
            </c:dLbl>
            <c:dLbl>
              <c:idx val="5"/>
              <c:layout>
                <c:manualLayout>
                  <c:x val="-6.0990195912891088E-4"/>
                  <c:y val="-1.3852614228743419E-2"/>
                </c:manualLayout>
              </c:layout>
              <c:showVal val="1"/>
            </c:dLbl>
            <c:dLbl>
              <c:idx val="6"/>
              <c:layout>
                <c:manualLayout>
                  <c:x val="5.6036090097907835E-3"/>
                  <c:y val="-1.6525253560742213E-2"/>
                </c:manualLayout>
              </c:layout>
              <c:showVal val="1"/>
            </c:dLbl>
            <c:dLbl>
              <c:idx val="7"/>
              <c:layout>
                <c:manualLayout>
                  <c:x val="4.5997984069382379E-3"/>
                  <c:y val="-4.0062840193838753E-2"/>
                </c:manualLayout>
              </c:layout>
              <c:showVal val="1"/>
            </c:dLbl>
            <c:dLbl>
              <c:idx val="8"/>
              <c:layout>
                <c:manualLayout>
                  <c:x val="-0.17248813085729961"/>
                  <c:y val="-0.40145416462599293"/>
                </c:manualLayout>
              </c:layout>
              <c:showVal val="1"/>
            </c:dLbl>
            <c:dLbl>
              <c:idx val="9"/>
              <c:layout>
                <c:manualLayout>
                  <c:x val="-0.10382932110134378"/>
                  <c:y val="-0.40495630918639181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балл'!$B$3:$L$3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балл'!$B$5:$L$5</c:f>
              <c:numCache>
                <c:formatCode>0.0</c:formatCode>
                <c:ptCount val="11"/>
                <c:pt idx="0">
                  <c:v>31.9</c:v>
                </c:pt>
                <c:pt idx="1">
                  <c:v>14.2</c:v>
                </c:pt>
                <c:pt idx="2">
                  <c:v>19.100000000000001</c:v>
                </c:pt>
                <c:pt idx="3">
                  <c:v>18.3</c:v>
                </c:pt>
                <c:pt idx="4">
                  <c:v>17.8</c:v>
                </c:pt>
                <c:pt idx="5">
                  <c:v>25.8</c:v>
                </c:pt>
                <c:pt idx="6">
                  <c:v>23.4</c:v>
                </c:pt>
                <c:pt idx="7">
                  <c:v>19.5</c:v>
                </c:pt>
                <c:pt idx="9">
                  <c:v>10</c:v>
                </c:pt>
                <c:pt idx="10">
                  <c:v>17.399999999999999</c:v>
                </c:pt>
              </c:numCache>
            </c:numRef>
          </c:val>
        </c:ser>
        <c:ser>
          <c:idx val="2"/>
          <c:order val="2"/>
          <c:tx>
            <c:strRef>
              <c:f>'диаграмма ср. балл'!$A$6</c:f>
              <c:strCache>
                <c:ptCount val="1"/>
                <c:pt idx="0">
                  <c:v>Округ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7052246532445757E-3"/>
                  <c:y val="-6.3989365239272761E-2"/>
                </c:manualLayout>
              </c:layout>
              <c:showVal val="1"/>
            </c:dLbl>
            <c:dLbl>
              <c:idx val="1"/>
              <c:layout>
                <c:manualLayout>
                  <c:x val="6.5033386694778785E-3"/>
                  <c:y val="-5.5423364061482239E-2"/>
                </c:manualLayout>
              </c:layout>
              <c:showVal val="1"/>
            </c:dLbl>
            <c:dLbl>
              <c:idx val="2"/>
              <c:layout>
                <c:manualLayout>
                  <c:x val="7.9053019238827654E-3"/>
                  <c:y val="-3.887654142935687E-2"/>
                </c:manualLayout>
              </c:layout>
              <c:showVal val="1"/>
            </c:dLbl>
            <c:dLbl>
              <c:idx val="3"/>
              <c:layout>
                <c:manualLayout>
                  <c:x val="1.4131806098415741E-2"/>
                  <c:y val="-4.4246616760989206E-3"/>
                </c:manualLayout>
              </c:layout>
              <c:showVal val="1"/>
            </c:dLbl>
            <c:dLbl>
              <c:idx val="4"/>
              <c:layout>
                <c:manualLayout>
                  <c:x val="6.6996053372634663E-3"/>
                  <c:y val="-3.6860565772559153E-2"/>
                </c:manualLayout>
              </c:layout>
              <c:showVal val="1"/>
            </c:dLbl>
            <c:dLbl>
              <c:idx val="5"/>
              <c:layout>
                <c:manualLayout>
                  <c:x val="2.4881801134005329E-3"/>
                  <c:y val="-9.0048544704901257E-3"/>
                </c:manualLayout>
              </c:layout>
              <c:showVal val="1"/>
            </c:dLbl>
            <c:dLbl>
              <c:idx val="6"/>
              <c:layout>
                <c:manualLayout>
                  <c:x val="-1.7233289657952915E-3"/>
                  <c:y val="-4.7998077730248674E-2"/>
                </c:manualLayout>
              </c:layout>
              <c:showVal val="1"/>
            </c:dLbl>
            <c:dLbl>
              <c:idx val="7"/>
              <c:layout>
                <c:manualLayout>
                  <c:x val="6.8959558603818895E-3"/>
                  <c:y val="-2.6138092617662281E-2"/>
                </c:manualLayout>
              </c:layout>
              <c:showVal val="1"/>
            </c:dLbl>
            <c:dLbl>
              <c:idx val="8"/>
              <c:layout>
                <c:manualLayout>
                  <c:x val="3.9619822963868996E-3"/>
                  <c:y val="1.0684081156522101E-3"/>
                </c:manualLayout>
              </c:layout>
              <c:showVal val="1"/>
            </c:dLbl>
            <c:dLbl>
              <c:idx val="9"/>
              <c:layout>
                <c:manualLayout>
                  <c:x val="-8.3472092830895142E-2"/>
                  <c:y val="-0.35271442878396214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балл'!$B$3:$L$3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балл'!$B$6:$L$6</c:f>
              <c:numCache>
                <c:formatCode>0.0</c:formatCode>
                <c:ptCount val="11"/>
                <c:pt idx="0">
                  <c:v>32.4</c:v>
                </c:pt>
                <c:pt idx="1">
                  <c:v>15.5</c:v>
                </c:pt>
                <c:pt idx="2">
                  <c:v>19.8</c:v>
                </c:pt>
                <c:pt idx="3">
                  <c:v>21.3</c:v>
                </c:pt>
                <c:pt idx="4">
                  <c:v>17.7</c:v>
                </c:pt>
                <c:pt idx="5">
                  <c:v>24.6</c:v>
                </c:pt>
                <c:pt idx="6">
                  <c:v>23.8</c:v>
                </c:pt>
                <c:pt idx="7">
                  <c:v>14.2</c:v>
                </c:pt>
                <c:pt idx="8">
                  <c:v>53.3</c:v>
                </c:pt>
                <c:pt idx="9">
                  <c:v>15.2</c:v>
                </c:pt>
                <c:pt idx="10">
                  <c:v>15.6</c:v>
                </c:pt>
              </c:numCache>
            </c:numRef>
          </c:val>
        </c:ser>
        <c:ser>
          <c:idx val="3"/>
          <c:order val="3"/>
          <c:tx>
            <c:strRef>
              <c:f>'диаграмма ср. балл'!$A$7</c:f>
              <c:strCache>
                <c:ptCount val="1"/>
                <c:pt idx="0">
                  <c:v>Самарская область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614854440288828E-2"/>
                  <c:y val="-2.7942722724092702E-2"/>
                </c:manualLayout>
              </c:layout>
              <c:showVal val="1"/>
            </c:dLbl>
            <c:dLbl>
              <c:idx val="1"/>
              <c:layout>
                <c:manualLayout>
                  <c:x val="1.0403345361093113E-2"/>
                  <c:y val="-2.5136838656457602E-2"/>
                </c:manualLayout>
              </c:layout>
              <c:showVal val="1"/>
            </c:dLbl>
            <c:dLbl>
              <c:idx val="2"/>
              <c:layout>
                <c:manualLayout>
                  <c:x val="1.0201459377326361E-2"/>
                  <c:y val="-4.3418243591493912E-2"/>
                </c:manualLayout>
              </c:layout>
              <c:showVal val="1"/>
            </c:dLbl>
            <c:dLbl>
              <c:idx val="3"/>
              <c:layout>
                <c:manualLayout>
                  <c:x val="1.4811121108074416E-2"/>
                  <c:y val="-2.1373013318995451E-2"/>
                </c:manualLayout>
              </c:layout>
              <c:showVal val="1"/>
            </c:dLbl>
            <c:dLbl>
              <c:idx val="4"/>
              <c:layout>
                <c:manualLayout>
                  <c:x val="1.2203545122383067E-2"/>
                  <c:y val="-2.8542806330162658E-2"/>
                </c:manualLayout>
              </c:layout>
              <c:showVal val="1"/>
            </c:dLbl>
            <c:dLbl>
              <c:idx val="5"/>
              <c:layout>
                <c:manualLayout>
                  <c:x val="1.5209357614959592E-2"/>
                  <c:y val="-7.4420495931029479E-3"/>
                </c:manualLayout>
              </c:layout>
              <c:showVal val="1"/>
            </c:dLbl>
            <c:dLbl>
              <c:idx val="6"/>
              <c:layout>
                <c:manualLayout>
                  <c:x val="5.7282848764836033E-4"/>
                  <c:y val="-2.7286059048891625E-2"/>
                </c:manualLayout>
              </c:layout>
              <c:showVal val="1"/>
            </c:dLbl>
            <c:dLbl>
              <c:idx val="7"/>
              <c:layout>
                <c:manualLayout>
                  <c:x val="8.3901886947396389E-3"/>
                  <c:y val="-1.3737817585620451E-2"/>
                </c:manualLayout>
              </c:layout>
              <c:showVal val="1"/>
            </c:dLbl>
            <c:dLbl>
              <c:idx val="8"/>
              <c:layout>
                <c:manualLayout>
                  <c:x val="-0.18919651612234439"/>
                  <c:y val="5.3361623707044267E-2"/>
                </c:manualLayout>
              </c:layout>
              <c:showVal val="1"/>
            </c:dLbl>
            <c:dLbl>
              <c:idx val="9"/>
              <c:layout>
                <c:manualLayout>
                  <c:x val="-8.8243038220160191E-2"/>
                  <c:y val="6.347823212126359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балл'!$B$3:$L$3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балл'!$B$7:$L$7</c:f>
              <c:numCache>
                <c:formatCode>0.0</c:formatCode>
                <c:ptCount val="11"/>
              </c:numCache>
            </c:numRef>
          </c:val>
        </c:ser>
        <c:shape val="box"/>
        <c:axId val="72179072"/>
        <c:axId val="72209536"/>
        <c:axId val="0"/>
      </c:bar3DChart>
      <c:catAx>
        <c:axId val="721790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209536"/>
        <c:crosses val="autoZero"/>
        <c:auto val="1"/>
        <c:lblAlgn val="ctr"/>
        <c:lblOffset val="100"/>
        <c:tickLblSkip val="1"/>
        <c:tickMarkSkip val="1"/>
      </c:catAx>
      <c:valAx>
        <c:axId val="72209536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17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84461949985938"/>
          <c:y val="0.89022752487853518"/>
          <c:w val="0.7049474018994093"/>
          <c:h val="8.12031863909474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3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0473135525260625E-2"/>
          <c:y val="3.3073961380146316E-2"/>
          <c:w val="0.96631916599839618"/>
          <c:h val="0.8073937631035718"/>
        </c:manualLayout>
      </c:layout>
      <c:bar3DChart>
        <c:barDir val="col"/>
        <c:grouping val="clustered"/>
        <c:ser>
          <c:idx val="0"/>
          <c:order val="0"/>
          <c:tx>
            <c:strRef>
              <c:f>'диаграмма ср. оценка'!$A$4</c:f>
              <c:strCache>
                <c:ptCount val="1"/>
                <c:pt idx="0">
                  <c:v>Город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1007473473723835E-3"/>
                  <c:y val="-3.5962497957732313E-2"/>
                </c:manualLayout>
              </c:layout>
              <c:showVal val="1"/>
            </c:dLbl>
            <c:dLbl>
              <c:idx val="1"/>
              <c:layout>
                <c:manualLayout>
                  <c:x val="4.9717463678654241E-4"/>
                  <c:y val="-2.0398280837663475E-2"/>
                </c:manualLayout>
              </c:layout>
              <c:showVal val="1"/>
            </c:dLbl>
            <c:dLbl>
              <c:idx val="2"/>
              <c:layout>
                <c:manualLayout>
                  <c:x val="-6.9336888100088269E-3"/>
                  <c:y val="-1.1888864823040994E-2"/>
                </c:manualLayout>
              </c:layout>
              <c:showVal val="1"/>
            </c:dLbl>
            <c:dLbl>
              <c:idx val="3"/>
              <c:layout>
                <c:manualLayout>
                  <c:x val="-1.1958862254879573E-2"/>
                  <c:y val="-9.5202846148472915E-3"/>
                </c:manualLayout>
              </c:layout>
              <c:showVal val="1"/>
            </c:dLbl>
            <c:dLbl>
              <c:idx val="4"/>
              <c:layout>
                <c:manualLayout>
                  <c:x val="-5.7570910325489512E-3"/>
                  <c:y val="-2.0279882869150907E-2"/>
                </c:manualLayout>
              </c:layout>
              <c:showVal val="1"/>
            </c:dLbl>
            <c:dLbl>
              <c:idx val="5"/>
              <c:layout>
                <c:manualLayout>
                  <c:x val="-9.9802560030011808E-3"/>
                  <c:y val="-3.0069345460985914E-3"/>
                </c:manualLayout>
              </c:layout>
              <c:showVal val="1"/>
            </c:dLbl>
            <c:dLbl>
              <c:idx val="6"/>
              <c:layout>
                <c:manualLayout>
                  <c:x val="-1.4203504828786078E-2"/>
                  <c:y val="-1.5170809260347926E-2"/>
                </c:manualLayout>
              </c:layout>
              <c:showVal val="1"/>
            </c:dLbl>
            <c:dLbl>
              <c:idx val="7"/>
              <c:layout>
                <c:manualLayout>
                  <c:x val="-3.9920266556937164E-3"/>
                  <c:y val="-2.8180389397697892E-2"/>
                </c:manualLayout>
              </c:layout>
              <c:showVal val="1"/>
            </c:dLbl>
            <c:dLbl>
              <c:idx val="8"/>
              <c:layout>
                <c:manualLayout>
                  <c:x val="-0.19206771290003818"/>
                  <c:y val="0.10629537237328489"/>
                </c:manualLayout>
              </c:layout>
              <c:showVal val="1"/>
            </c:dLbl>
            <c:dLbl>
              <c:idx val="9"/>
              <c:layout>
                <c:manualLayout>
                  <c:x val="-0.11836379314487733"/>
                  <c:y val="0.1183539571627070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оценка'!$B$3:$L$3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оценка'!$B$4:$L$4</c:f>
              <c:numCache>
                <c:formatCode>0.0</c:formatCode>
                <c:ptCount val="11"/>
                <c:pt idx="0">
                  <c:v>3.9</c:v>
                </c:pt>
                <c:pt idx="1">
                  <c:v>3.7</c:v>
                </c:pt>
                <c:pt idx="2">
                  <c:v>3.9</c:v>
                </c:pt>
                <c:pt idx="3">
                  <c:v>3.9</c:v>
                </c:pt>
                <c:pt idx="4">
                  <c:v>3</c:v>
                </c:pt>
                <c:pt idx="5">
                  <c:v>3.6</c:v>
                </c:pt>
                <c:pt idx="6">
                  <c:v>3.5</c:v>
                </c:pt>
                <c:pt idx="7">
                  <c:v>3.8</c:v>
                </c:pt>
                <c:pt idx="8">
                  <c:v>4</c:v>
                </c:pt>
                <c:pt idx="9">
                  <c:v>4.7</c:v>
                </c:pt>
                <c:pt idx="10">
                  <c:v>3</c:v>
                </c:pt>
              </c:numCache>
            </c:numRef>
          </c:val>
        </c:ser>
        <c:ser>
          <c:idx val="1"/>
          <c:order val="1"/>
          <c:tx>
            <c:strRef>
              <c:f>'диаграмма ср. оценка'!$A$5</c:f>
              <c:strCache>
                <c:ptCount val="1"/>
                <c:pt idx="0">
                  <c:v>Район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212476058276995E-3"/>
                  <c:y val="-4.3135496675056478E-2"/>
                </c:manualLayout>
              </c:layout>
              <c:showVal val="1"/>
            </c:dLbl>
            <c:dLbl>
              <c:idx val="1"/>
              <c:layout>
                <c:manualLayout>
                  <c:x val="8.4047080405112683E-3"/>
                  <c:y val="-6.1677203489394525E-2"/>
                </c:manualLayout>
              </c:layout>
              <c:showVal val="1"/>
            </c:dLbl>
            <c:dLbl>
              <c:idx val="2"/>
              <c:layout>
                <c:manualLayout>
                  <c:x val="2.5776099765547318E-3"/>
                  <c:y val="-3.4930535403471748E-2"/>
                </c:manualLayout>
              </c:layout>
              <c:showVal val="1"/>
            </c:dLbl>
            <c:dLbl>
              <c:idx val="3"/>
              <c:layout>
                <c:manualLayout>
                  <c:x val="7.1755319607136577E-3"/>
                  <c:y val="-3.0058057375059066E-2"/>
                </c:manualLayout>
              </c:layout>
              <c:showVal val="1"/>
            </c:dLbl>
            <c:dLbl>
              <c:idx val="4"/>
              <c:layout>
                <c:manualLayout>
                  <c:x val="7.7639147047764033E-3"/>
                  <c:y val="-3.4626080660433996E-2"/>
                </c:manualLayout>
              </c:layout>
              <c:showVal val="1"/>
            </c:dLbl>
            <c:dLbl>
              <c:idx val="5"/>
              <c:layout>
                <c:manualLayout>
                  <c:x val="-1.2708818355233579E-3"/>
                  <c:y val="-1.4984552129187966E-2"/>
                </c:manualLayout>
              </c:layout>
              <c:showVal val="1"/>
            </c:dLbl>
            <c:dLbl>
              <c:idx val="6"/>
              <c:layout>
                <c:manualLayout>
                  <c:x val="5.7328978612257242E-3"/>
                  <c:y val="-1.6202771814608521E-2"/>
                </c:manualLayout>
              </c:layout>
              <c:showVal val="1"/>
            </c:dLbl>
            <c:dLbl>
              <c:idx val="7"/>
              <c:layout>
                <c:manualLayout>
                  <c:x val="3.9154228926982018E-3"/>
                  <c:y val="-4.1071771923170103E-2"/>
                </c:manualLayout>
              </c:layout>
              <c:showVal val="1"/>
            </c:dLbl>
            <c:dLbl>
              <c:idx val="8"/>
              <c:layout>
                <c:manualLayout>
                  <c:x val="-0.19017875738421056"/>
                  <c:y val="3.0419813912949224E-2"/>
                </c:manualLayout>
              </c:layout>
              <c:showVal val="1"/>
            </c:dLbl>
            <c:dLbl>
              <c:idx val="9"/>
              <c:layout>
                <c:manualLayout>
                  <c:x val="-0.12017730102750747"/>
                  <c:y val="2.885970872231111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оценка'!$B$3:$L$3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оценка'!$B$5:$L$5</c:f>
              <c:numCache>
                <c:formatCode>0.0</c:formatCode>
                <c:ptCount val="11"/>
                <c:pt idx="0">
                  <c:v>3.8</c:v>
                </c:pt>
                <c:pt idx="1">
                  <c:v>3.4</c:v>
                </c:pt>
                <c:pt idx="2">
                  <c:v>3.7</c:v>
                </c:pt>
                <c:pt idx="3">
                  <c:v>3.3</c:v>
                </c:pt>
                <c:pt idx="4">
                  <c:v>3.1</c:v>
                </c:pt>
                <c:pt idx="5">
                  <c:v>3.8</c:v>
                </c:pt>
                <c:pt idx="6">
                  <c:v>3.3</c:v>
                </c:pt>
                <c:pt idx="7">
                  <c:v>5</c:v>
                </c:pt>
                <c:pt idx="9">
                  <c:v>3</c:v>
                </c:pt>
                <c:pt idx="10">
                  <c:v>3.4</c:v>
                </c:pt>
              </c:numCache>
            </c:numRef>
          </c:val>
        </c:ser>
        <c:ser>
          <c:idx val="2"/>
          <c:order val="2"/>
          <c:tx>
            <c:strRef>
              <c:f>'диаграмма ср. оценка'!$A$6</c:f>
              <c:strCache>
                <c:ptCount val="1"/>
                <c:pt idx="0">
                  <c:v>Округ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1007632711436626E-3"/>
                  <c:y val="-6.2895423174815085E-2"/>
                </c:manualLayout>
              </c:layout>
              <c:showVal val="1"/>
            </c:dLbl>
            <c:dLbl>
              <c:idx val="1"/>
              <c:layout>
                <c:manualLayout>
                  <c:x val="6.6890621598735727E-3"/>
                  <c:y val="-5.8699713795125313E-2"/>
                </c:manualLayout>
              </c:layout>
              <c:showVal val="1"/>
            </c:dLbl>
            <c:dLbl>
              <c:idx val="2"/>
              <c:layout>
                <c:manualLayout>
                  <c:x val="7.2774449039362627E-3"/>
                  <c:y val="-4.0767116823497547E-2"/>
                </c:manualLayout>
              </c:layout>
              <c:showVal val="1"/>
            </c:dLbl>
            <c:dLbl>
              <c:idx val="3"/>
              <c:layout>
                <c:manualLayout>
                  <c:x val="-1.7573516363635542E-3"/>
                  <c:y val="-3.5353388115022061E-2"/>
                </c:manualLayout>
              </c:layout>
              <c:showVal val="1"/>
            </c:dLbl>
            <c:dLbl>
              <c:idx val="4"/>
              <c:layout>
                <c:manualLayout>
                  <c:x val="6.850277298557278E-3"/>
                  <c:y val="-3.7180717643152894E-2"/>
                </c:manualLayout>
              </c:layout>
              <c:showVal val="1"/>
            </c:dLbl>
            <c:dLbl>
              <c:idx val="5"/>
              <c:layout>
                <c:manualLayout>
                  <c:x val="1.8251038536864776E-3"/>
                  <c:y val="-1.0789043106133009E-2"/>
                </c:manualLayout>
              </c:layout>
              <c:showVal val="1"/>
            </c:dLbl>
            <c:dLbl>
              <c:idx val="6"/>
              <c:layout>
                <c:manualLayout>
                  <c:x val="1.6311104656424699E-2"/>
                  <c:y val="-2.3714868510781469E-2"/>
                </c:manualLayout>
              </c:layout>
              <c:showVal val="1"/>
            </c:dLbl>
            <c:dLbl>
              <c:idx val="7"/>
              <c:layout>
                <c:manualLayout>
                  <c:x val="6.2094839628223566E-3"/>
                  <c:y val="-2.6843972100399578E-2"/>
                </c:manualLayout>
              </c:layout>
              <c:showVal val="1"/>
            </c:dLbl>
            <c:dLbl>
              <c:idx val="8"/>
              <c:layout>
                <c:manualLayout>
                  <c:x val="-0.19711104972349072"/>
                  <c:y val="5.3766139593052507E-2"/>
                </c:manualLayout>
              </c:layout>
              <c:showVal val="1"/>
            </c:dLbl>
            <c:dLbl>
              <c:idx val="9"/>
              <c:layout>
                <c:manualLayout>
                  <c:x val="-0.10033884419482088"/>
                  <c:y val="5.220603440241439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оценка'!$B$3:$L$3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оценка'!$B$6:$L$6</c:f>
              <c:numCache>
                <c:formatCode>0.0</c:formatCode>
                <c:ptCount val="11"/>
                <c:pt idx="0">
                  <c:v>3.9</c:v>
                </c:pt>
                <c:pt idx="1">
                  <c:v>3.6</c:v>
                </c:pt>
                <c:pt idx="2">
                  <c:v>3.8</c:v>
                </c:pt>
                <c:pt idx="3">
                  <c:v>3.9</c:v>
                </c:pt>
                <c:pt idx="4">
                  <c:v>3</c:v>
                </c:pt>
                <c:pt idx="5">
                  <c:v>3.7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</c:ser>
        <c:ser>
          <c:idx val="3"/>
          <c:order val="3"/>
          <c:tx>
            <c:strRef>
              <c:f>'диаграмма ср. оценка'!$A$7</c:f>
              <c:strCache>
                <c:ptCount val="1"/>
                <c:pt idx="0">
                  <c:v>Самарская область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008296674868416E-2"/>
                  <c:y val="-2.6843972100399578E-2"/>
                </c:manualLayout>
              </c:layout>
              <c:showVal val="1"/>
            </c:dLbl>
            <c:dLbl>
              <c:idx val="1"/>
              <c:layout>
                <c:manualLayout>
                  <c:x val="8.9831232299976711E-3"/>
                  <c:y val="-2.6539317000727022E-2"/>
                </c:manualLayout>
              </c:layout>
              <c:showVal val="1"/>
            </c:dLbl>
            <c:dLbl>
              <c:idx val="2"/>
              <c:layout>
                <c:manualLayout>
                  <c:x val="9.5714221187275812E-3"/>
                  <c:y val="-4.5267280946225057E-2"/>
                </c:manualLayout>
              </c:layout>
              <c:showVal val="1"/>
            </c:dLbl>
            <c:dLbl>
              <c:idx val="3"/>
              <c:layout>
                <c:manualLayout>
                  <c:x val="1.4971352577305135E-2"/>
                  <c:y val="-2.2530065108832081E-2"/>
                </c:manualLayout>
              </c:layout>
              <c:showVal val="1"/>
            </c:dLbl>
            <c:dLbl>
              <c:idx val="4"/>
              <c:layout>
                <c:manualLayout>
                  <c:x val="1.0748103751520237E-2"/>
                  <c:y val="-2.8789499240408169E-2"/>
                </c:manualLayout>
              </c:layout>
              <c:showVal val="1"/>
            </c:dLbl>
            <c:dLbl>
              <c:idx val="5"/>
              <c:layout>
                <c:manualLayout>
                  <c:x val="1.454418497192604E-2"/>
                  <c:y val="-1.0061535294910134E-2"/>
                </c:manualLayout>
              </c:layout>
              <c:showVal val="1"/>
            </c:dLbl>
            <c:dLbl>
              <c:idx val="6"/>
              <c:layout>
                <c:manualLayout>
                  <c:x val="6.9784071711152655E-4"/>
                  <c:y val="-2.7148426843437299E-2"/>
                </c:manualLayout>
              </c:layout>
              <c:showVal val="1"/>
            </c:dLbl>
            <c:dLbl>
              <c:idx val="7"/>
              <c:layout>
                <c:manualLayout>
                  <c:x val="7.7016204138606083E-3"/>
                  <c:y val="-1.5170809260347926E-2"/>
                </c:manualLayout>
              </c:layout>
              <c:showVal val="1"/>
            </c:dLbl>
            <c:dLbl>
              <c:idx val="8"/>
              <c:layout>
                <c:manualLayout>
                  <c:x val="-0.20003364192217782"/>
                  <c:y val="5.1820612453043903E-2"/>
                </c:manualLayout>
              </c:layout>
              <c:showVal val="1"/>
            </c:dLbl>
            <c:dLbl>
              <c:idx val="9"/>
              <c:layout>
                <c:manualLayout>
                  <c:x val="-9.8142728982021935E-2"/>
                  <c:y val="6.193367010245742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'диаграмма ср. оценка'!$B$3:$L$3</c:f>
              <c:strCache>
                <c:ptCount val="11"/>
                <c:pt idx="0">
                  <c:v>Русский язык</c:v>
                </c:pt>
                <c:pt idx="1">
                  <c:v>Математика</c:v>
                </c:pt>
                <c:pt idx="2">
                  <c:v>Физика</c:v>
                </c:pt>
                <c:pt idx="3">
                  <c:v>Химия</c:v>
                </c:pt>
                <c:pt idx="4">
                  <c:v>Биология</c:v>
                </c:pt>
                <c:pt idx="5">
                  <c:v>История</c:v>
                </c:pt>
                <c:pt idx="6">
                  <c:v>Обществознание</c:v>
                </c:pt>
                <c:pt idx="7">
                  <c:v>Информатика</c:v>
                </c:pt>
                <c:pt idx="8">
                  <c:v>Английский</c:v>
                </c:pt>
                <c:pt idx="9">
                  <c:v>Литература</c:v>
                </c:pt>
                <c:pt idx="10">
                  <c:v>География</c:v>
                </c:pt>
              </c:strCache>
            </c:strRef>
          </c:cat>
          <c:val>
            <c:numRef>
              <c:f>'диаграмма ср. оценка'!$B$7:$L$7</c:f>
              <c:numCache>
                <c:formatCode>0.0</c:formatCode>
                <c:ptCount val="11"/>
              </c:numCache>
            </c:numRef>
          </c:val>
        </c:ser>
        <c:shape val="box"/>
        <c:axId val="72348800"/>
        <c:axId val="72350336"/>
        <c:axId val="0"/>
      </c:bar3DChart>
      <c:catAx>
        <c:axId val="723488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5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350336"/>
        <c:crosses val="autoZero"/>
        <c:auto val="1"/>
        <c:lblAlgn val="ctr"/>
        <c:lblOffset val="100"/>
        <c:tickLblSkip val="1"/>
        <c:tickMarkSkip val="1"/>
      </c:catAx>
      <c:valAx>
        <c:axId val="72350336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234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001683732834366"/>
          <c:y val="0.88622803075808088"/>
          <c:w val="0.70184290483326095"/>
          <c:h val="8.08383676705006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'выбор экз'!#REF!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'выбор экз'!#REF!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'выбор экз'!#REF!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'выбор экз'!#REF!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'выбор экз'!#REF!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'выбор экз'!#REF!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71820416"/>
        <c:axId val="71821952"/>
        <c:axId val="0"/>
      </c:bar3DChart>
      <c:catAx>
        <c:axId val="718204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821952"/>
        <c:crosses val="autoZero"/>
        <c:auto val="1"/>
        <c:lblAlgn val="ctr"/>
        <c:lblOffset val="100"/>
        <c:tickLblSkip val="1"/>
        <c:tickMarkSkip val="1"/>
      </c:catAx>
      <c:valAx>
        <c:axId val="71821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82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'выбор экз В.отд.'!#REF!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'выбор экз В.отд.'!#REF!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'выбор экз В.отд.'!#REF!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'выбор экз В.отд.'!#REF!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'выбор экз В.отд.'!#REF!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'выбор экз В.отд.'!#REF!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hape val="box"/>
        <c:axId val="71931776"/>
        <c:axId val="71933312"/>
        <c:axId val="0"/>
      </c:bar3DChart>
      <c:catAx>
        <c:axId val="71931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933312"/>
        <c:crosses val="autoZero"/>
        <c:auto val="1"/>
        <c:lblAlgn val="ctr"/>
        <c:lblOffset val="100"/>
        <c:tickLblSkip val="1"/>
        <c:tickMarkSkip val="1"/>
      </c:catAx>
      <c:valAx>
        <c:axId val="71933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93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алгебре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алгебре'!$C$2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алгебре'!$A$3:$A$34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алгебре'!$C$3:$C$34</c:f>
              <c:numCache>
                <c:formatCode>0.0</c:formatCode>
                <c:ptCount val="32"/>
                <c:pt idx="0">
                  <c:v>10.6</c:v>
                </c:pt>
                <c:pt idx="1">
                  <c:v>20</c:v>
                </c:pt>
                <c:pt idx="2">
                  <c:v>11.1</c:v>
                </c:pt>
                <c:pt idx="3">
                  <c:v>15.8</c:v>
                </c:pt>
                <c:pt idx="4">
                  <c:v>17.7</c:v>
                </c:pt>
                <c:pt idx="5">
                  <c:v>16.899999999999999</c:v>
                </c:pt>
                <c:pt idx="6">
                  <c:v>16.7</c:v>
                </c:pt>
                <c:pt idx="7">
                  <c:v>17.100000000000001</c:v>
                </c:pt>
                <c:pt idx="8">
                  <c:v>13.5</c:v>
                </c:pt>
                <c:pt idx="9">
                  <c:v>16.100000000000001</c:v>
                </c:pt>
                <c:pt idx="10">
                  <c:v>16.2</c:v>
                </c:pt>
                <c:pt idx="11">
                  <c:v>21</c:v>
                </c:pt>
                <c:pt idx="12">
                  <c:v>10.5</c:v>
                </c:pt>
                <c:pt idx="13">
                  <c:v>15.4</c:v>
                </c:pt>
                <c:pt idx="14">
                  <c:v>12.2</c:v>
                </c:pt>
                <c:pt idx="15">
                  <c:v>19.2</c:v>
                </c:pt>
                <c:pt idx="16">
                  <c:v>15.1</c:v>
                </c:pt>
                <c:pt idx="17">
                  <c:v>12.4</c:v>
                </c:pt>
                <c:pt idx="18">
                  <c:v>15.4</c:v>
                </c:pt>
                <c:pt idx="19">
                  <c:v>16.100000000000001</c:v>
                </c:pt>
                <c:pt idx="20">
                  <c:v>14.3</c:v>
                </c:pt>
                <c:pt idx="21">
                  <c:v>13.4</c:v>
                </c:pt>
                <c:pt idx="22">
                  <c:v>10.4</c:v>
                </c:pt>
                <c:pt idx="23">
                  <c:v>13.8</c:v>
                </c:pt>
                <c:pt idx="25">
                  <c:v>11.5</c:v>
                </c:pt>
                <c:pt idx="26">
                  <c:v>17.8</c:v>
                </c:pt>
                <c:pt idx="27">
                  <c:v>15.2</c:v>
                </c:pt>
                <c:pt idx="28">
                  <c:v>14.4</c:v>
                </c:pt>
                <c:pt idx="29">
                  <c:v>8.8000000000000007</c:v>
                </c:pt>
                <c:pt idx="30">
                  <c:v>14.2</c:v>
                </c:pt>
                <c:pt idx="31">
                  <c:v>15.2</c:v>
                </c:pt>
              </c:numCache>
            </c:numRef>
          </c:val>
        </c:ser>
        <c:dLbls>
          <c:showVal val="1"/>
        </c:dLbls>
        <c:gapWidth val="100"/>
        <c:axId val="70510080"/>
        <c:axId val="70511616"/>
      </c:barChart>
      <c:catAx>
        <c:axId val="70510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511616"/>
        <c:crosses val="autoZero"/>
        <c:auto val="1"/>
        <c:lblAlgn val="ctr"/>
        <c:lblOffset val="100"/>
        <c:tickLblSkip val="1"/>
        <c:tickMarkSkip val="1"/>
      </c:catAx>
      <c:valAx>
        <c:axId val="70511616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0510080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2871936"/>
        <c:axId val="7287385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875392"/>
        <c:axId val="70526080"/>
      </c:lineChart>
      <c:catAx>
        <c:axId val="728719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873856"/>
        <c:crosses val="autoZero"/>
        <c:lblAlgn val="ctr"/>
        <c:lblOffset val="100"/>
        <c:tickLblSkip val="1"/>
        <c:tickMarkSkip val="1"/>
      </c:catAx>
      <c:valAx>
        <c:axId val="7287385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871936"/>
        <c:crosses val="autoZero"/>
        <c:crossBetween val="between"/>
      </c:valAx>
      <c:catAx>
        <c:axId val="72875392"/>
        <c:scaling>
          <c:orientation val="minMax"/>
        </c:scaling>
        <c:delete val="1"/>
        <c:axPos val="b"/>
        <c:numFmt formatCode="General" sourceLinked="1"/>
        <c:tickLblPos val="nextTo"/>
        <c:crossAx val="70526080"/>
        <c:crosses val="autoZero"/>
        <c:lblAlgn val="ctr"/>
        <c:lblOffset val="100"/>
      </c:catAx>
      <c:valAx>
        <c:axId val="70526080"/>
        <c:scaling>
          <c:orientation val="minMax"/>
        </c:scaling>
        <c:delete val="1"/>
        <c:axPos val="l"/>
        <c:numFmt formatCode="General" sourceLinked="1"/>
        <c:tickLblPos val="nextTo"/>
        <c:crossAx val="72875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0543232"/>
        <c:axId val="7054540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0546944"/>
        <c:axId val="70548480"/>
      </c:lineChart>
      <c:catAx>
        <c:axId val="70543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545408"/>
        <c:crosses val="autoZero"/>
        <c:lblAlgn val="ctr"/>
        <c:lblOffset val="100"/>
        <c:tickLblSkip val="1"/>
        <c:tickMarkSkip val="1"/>
      </c:catAx>
      <c:valAx>
        <c:axId val="7054540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543232"/>
        <c:crosses val="autoZero"/>
        <c:crossBetween val="between"/>
      </c:valAx>
      <c:catAx>
        <c:axId val="70546944"/>
        <c:scaling>
          <c:orientation val="minMax"/>
        </c:scaling>
        <c:delete val="1"/>
        <c:axPos val="b"/>
        <c:numFmt formatCode="General" sourceLinked="1"/>
        <c:tickLblPos val="nextTo"/>
        <c:crossAx val="70548480"/>
        <c:crosses val="autoZero"/>
        <c:lblAlgn val="ctr"/>
        <c:lblOffset val="100"/>
      </c:catAx>
      <c:valAx>
        <c:axId val="70548480"/>
        <c:scaling>
          <c:orientation val="minMax"/>
        </c:scaling>
        <c:delete val="1"/>
        <c:axPos val="l"/>
        <c:numFmt formatCode="General" sourceLinked="1"/>
        <c:tickLblPos val="nextTo"/>
        <c:crossAx val="705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2945664"/>
        <c:axId val="729475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949120"/>
        <c:axId val="72963200"/>
      </c:lineChart>
      <c:catAx>
        <c:axId val="729456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947584"/>
        <c:crosses val="autoZero"/>
        <c:lblAlgn val="ctr"/>
        <c:lblOffset val="100"/>
        <c:tickLblSkip val="1"/>
        <c:tickMarkSkip val="1"/>
      </c:catAx>
      <c:valAx>
        <c:axId val="729475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945664"/>
        <c:crosses val="autoZero"/>
        <c:crossBetween val="between"/>
      </c:valAx>
      <c:catAx>
        <c:axId val="72949120"/>
        <c:scaling>
          <c:orientation val="minMax"/>
        </c:scaling>
        <c:delete val="1"/>
        <c:axPos val="b"/>
        <c:numFmt formatCode="General" sourceLinked="1"/>
        <c:tickLblPos val="nextTo"/>
        <c:crossAx val="72963200"/>
        <c:crosses val="autoZero"/>
        <c:lblAlgn val="ctr"/>
        <c:lblOffset val="100"/>
      </c:catAx>
      <c:valAx>
        <c:axId val="72963200"/>
        <c:scaling>
          <c:orientation val="minMax"/>
        </c:scaling>
        <c:delete val="1"/>
        <c:axPos val="l"/>
        <c:numFmt formatCode="General" sourceLinked="1"/>
        <c:tickLblPos val="nextTo"/>
        <c:crossAx val="72949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2988544"/>
        <c:axId val="7299481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996352"/>
        <c:axId val="72997888"/>
      </c:lineChart>
      <c:catAx>
        <c:axId val="729885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994816"/>
        <c:crosses val="autoZero"/>
        <c:lblAlgn val="ctr"/>
        <c:lblOffset val="100"/>
        <c:tickLblSkip val="1"/>
        <c:tickMarkSkip val="1"/>
      </c:catAx>
      <c:valAx>
        <c:axId val="7299481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988544"/>
        <c:crosses val="autoZero"/>
        <c:crossBetween val="between"/>
      </c:valAx>
      <c:catAx>
        <c:axId val="72996352"/>
        <c:scaling>
          <c:orientation val="minMax"/>
        </c:scaling>
        <c:delete val="1"/>
        <c:axPos val="b"/>
        <c:numFmt formatCode="General" sourceLinked="1"/>
        <c:tickLblPos val="nextTo"/>
        <c:crossAx val="72997888"/>
        <c:crosses val="autoZero"/>
        <c:lblAlgn val="ctr"/>
        <c:lblOffset val="100"/>
      </c:catAx>
      <c:valAx>
        <c:axId val="72997888"/>
        <c:scaling>
          <c:orientation val="minMax"/>
        </c:scaling>
        <c:delete val="1"/>
        <c:axPos val="l"/>
        <c:numFmt formatCode="General" sourceLinked="1"/>
        <c:tickLblPos val="nextTo"/>
        <c:crossAx val="7299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алгебре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алгебре В.отд.'!$C$2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алгебре В.отд.'!$A$3:$A$38</c:f>
              <c:strCache>
                <c:ptCount val="36"/>
                <c:pt idx="0">
                  <c:v>МОУ СОШ №1</c:v>
                </c:pt>
                <c:pt idx="1">
                  <c:v>МОУ СОШ № 1 (вечернее отделение)</c:v>
                </c:pt>
                <c:pt idx="2">
                  <c:v>МОУ СОШ №2</c:v>
                </c:pt>
                <c:pt idx="3">
                  <c:v>МОУ СОШ №3</c:v>
                </c:pt>
                <c:pt idx="4">
                  <c:v>МОУ СОШ №4</c:v>
                </c:pt>
                <c:pt idx="5">
                  <c:v>МОУ СОШ №5</c:v>
                </c:pt>
                <c:pt idx="6">
                  <c:v>МОУ СОШ №8</c:v>
                </c:pt>
                <c:pt idx="7">
                  <c:v>МОУ СОШ №9</c:v>
                </c:pt>
                <c:pt idx="8">
                  <c:v>МОУ СОШ №10</c:v>
                </c:pt>
                <c:pt idx="9">
                  <c:v>МОУ СОШ №11</c:v>
                </c:pt>
                <c:pt idx="10">
                  <c:v>НОУ Интернат №9</c:v>
                </c:pt>
                <c:pt idx="11">
                  <c:v>ИТОГО по городу:</c:v>
                </c:pt>
                <c:pt idx="12">
                  <c:v>ИТОГО по городу (без вечернего отделения):</c:v>
                </c:pt>
                <c:pt idx="13">
                  <c:v>МОУ Алакаевская СОШ</c:v>
                </c:pt>
                <c:pt idx="14">
                  <c:v>МОУ Бобровская СОШ</c:v>
                </c:pt>
                <c:pt idx="15">
                  <c:v>МОУ Богдановская СОШ</c:v>
                </c:pt>
                <c:pt idx="16">
                  <c:v>МОУ Большемалышевская ООШ</c:v>
                </c:pt>
                <c:pt idx="17">
                  <c:v>МОУ Бузаевская СОШ</c:v>
                </c:pt>
                <c:pt idx="18">
                  <c:v>МОУ Георгиевская СОШ</c:v>
                </c:pt>
                <c:pt idx="19">
                  <c:v>МОУ Домашкинская СОШ</c:v>
                </c:pt>
                <c:pt idx="20">
                  <c:v>МОУ Кинельская СОШ</c:v>
                </c:pt>
                <c:pt idx="21">
                  <c:v>МОУ Комсомольская СОШ</c:v>
                </c:pt>
                <c:pt idx="22">
                  <c:v>МОУ Красносамарская СОШ</c:v>
                </c:pt>
                <c:pt idx="23">
                  <c:v>МОУ М-малышевская СОШ</c:v>
                </c:pt>
                <c:pt idx="24">
                  <c:v>МОУ Новосарбайская СОШ</c:v>
                </c:pt>
                <c:pt idx="25">
                  <c:v>МОУ Октябрьская СОШ</c:v>
                </c:pt>
                <c:pt idx="26">
                  <c:v>МОУ Парфеновская ООШ</c:v>
                </c:pt>
                <c:pt idx="27">
                  <c:v>МОУ Покровская ООШ</c:v>
                </c:pt>
                <c:pt idx="28">
                  <c:v>МОУ Сколковская СОШ</c:v>
                </c:pt>
                <c:pt idx="29">
                  <c:v>МОУ Сырейская СОШ</c:v>
                </c:pt>
                <c:pt idx="30">
                  <c:v>МОУ Чубовская СОШ</c:v>
                </c:pt>
                <c:pt idx="31">
                  <c:v>МОУ Язевская ООШ</c:v>
                </c:pt>
                <c:pt idx="32">
                  <c:v>ИТОГО по району:</c:v>
                </c:pt>
                <c:pt idx="33">
                  <c:v>ИТОГО по району (без вечернего отделения):</c:v>
                </c:pt>
                <c:pt idx="34">
                  <c:v>ИТОГО:</c:v>
                </c:pt>
                <c:pt idx="35">
                  <c:v>ИТОГО (без вечернего отделения):</c:v>
                </c:pt>
              </c:strCache>
            </c:strRef>
          </c:cat>
          <c:val>
            <c:numRef>
              <c:f>'оценки по алгебре В.отд.'!$C$3:$C$38</c:f>
              <c:numCache>
                <c:formatCode>0.0</c:formatCode>
                <c:ptCount val="36"/>
                <c:pt idx="0">
                  <c:v>15.3</c:v>
                </c:pt>
                <c:pt idx="1">
                  <c:v>3.8</c:v>
                </c:pt>
                <c:pt idx="2">
                  <c:v>20</c:v>
                </c:pt>
                <c:pt idx="3">
                  <c:v>11.1</c:v>
                </c:pt>
                <c:pt idx="4">
                  <c:v>15.8</c:v>
                </c:pt>
                <c:pt idx="5">
                  <c:v>17.7</c:v>
                </c:pt>
                <c:pt idx="6">
                  <c:v>16.899999999999999</c:v>
                </c:pt>
                <c:pt idx="7">
                  <c:v>16.7</c:v>
                </c:pt>
                <c:pt idx="8">
                  <c:v>17.100000000000001</c:v>
                </c:pt>
                <c:pt idx="9">
                  <c:v>13.5</c:v>
                </c:pt>
                <c:pt idx="10">
                  <c:v>16.100000000000001</c:v>
                </c:pt>
                <c:pt idx="11">
                  <c:v>16.2</c:v>
                </c:pt>
                <c:pt idx="12">
                  <c:v>16.600000000000001</c:v>
                </c:pt>
                <c:pt idx="13">
                  <c:v>21</c:v>
                </c:pt>
                <c:pt idx="14">
                  <c:v>10.5</c:v>
                </c:pt>
                <c:pt idx="15">
                  <c:v>15.4</c:v>
                </c:pt>
                <c:pt idx="16">
                  <c:v>12.2</c:v>
                </c:pt>
                <c:pt idx="17">
                  <c:v>19.2</c:v>
                </c:pt>
                <c:pt idx="18">
                  <c:v>15.1</c:v>
                </c:pt>
                <c:pt idx="19">
                  <c:v>12.4</c:v>
                </c:pt>
                <c:pt idx="20">
                  <c:v>15.4</c:v>
                </c:pt>
                <c:pt idx="21">
                  <c:v>16.100000000000001</c:v>
                </c:pt>
                <c:pt idx="22">
                  <c:v>14.3</c:v>
                </c:pt>
                <c:pt idx="23">
                  <c:v>13.4</c:v>
                </c:pt>
                <c:pt idx="24">
                  <c:v>10.4</c:v>
                </c:pt>
                <c:pt idx="25">
                  <c:v>13.8</c:v>
                </c:pt>
                <c:pt idx="27">
                  <c:v>11.5</c:v>
                </c:pt>
                <c:pt idx="28">
                  <c:v>17.8</c:v>
                </c:pt>
                <c:pt idx="29">
                  <c:v>15.2</c:v>
                </c:pt>
                <c:pt idx="30">
                  <c:v>14.4</c:v>
                </c:pt>
                <c:pt idx="31">
                  <c:v>8.8000000000000007</c:v>
                </c:pt>
                <c:pt idx="32">
                  <c:v>14.2</c:v>
                </c:pt>
                <c:pt idx="33">
                  <c:v>14.2</c:v>
                </c:pt>
                <c:pt idx="34">
                  <c:v>15.2</c:v>
                </c:pt>
                <c:pt idx="35">
                  <c:v>16</c:v>
                </c:pt>
              </c:numCache>
            </c:numRef>
          </c:val>
        </c:ser>
        <c:dLbls>
          <c:showVal val="1"/>
        </c:dLbls>
        <c:gapWidth val="100"/>
        <c:axId val="73018752"/>
        <c:axId val="73077888"/>
      </c:barChart>
      <c:catAx>
        <c:axId val="73018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077888"/>
        <c:crosses val="autoZero"/>
        <c:auto val="1"/>
        <c:lblAlgn val="ctr"/>
        <c:lblOffset val="100"/>
        <c:tickLblSkip val="1"/>
        <c:tickMarkSkip val="1"/>
      </c:catAx>
      <c:valAx>
        <c:axId val="73077888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3018752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090944"/>
        <c:axId val="7309721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098752"/>
        <c:axId val="73100288"/>
      </c:lineChart>
      <c:catAx>
        <c:axId val="730909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097216"/>
        <c:crosses val="autoZero"/>
        <c:lblAlgn val="ctr"/>
        <c:lblOffset val="100"/>
        <c:tickLblSkip val="1"/>
        <c:tickMarkSkip val="1"/>
      </c:catAx>
      <c:valAx>
        <c:axId val="7309721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090944"/>
        <c:crosses val="autoZero"/>
        <c:crossBetween val="between"/>
      </c:valAx>
      <c:catAx>
        <c:axId val="73098752"/>
        <c:scaling>
          <c:orientation val="minMax"/>
        </c:scaling>
        <c:delete val="1"/>
        <c:axPos val="b"/>
        <c:numFmt formatCode="General" sourceLinked="1"/>
        <c:tickLblPos val="nextTo"/>
        <c:crossAx val="73100288"/>
        <c:crosses val="autoZero"/>
        <c:lblAlgn val="ctr"/>
        <c:lblOffset val="100"/>
      </c:catAx>
      <c:valAx>
        <c:axId val="73100288"/>
        <c:scaling>
          <c:orientation val="minMax"/>
        </c:scaling>
        <c:delete val="1"/>
        <c:axPos val="l"/>
        <c:numFmt formatCode="General" sourceLinked="1"/>
        <c:tickLblPos val="nextTo"/>
        <c:crossAx val="73098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129984"/>
        <c:axId val="7313190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133440"/>
        <c:axId val="73151616"/>
      </c:lineChart>
      <c:catAx>
        <c:axId val="731299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131904"/>
        <c:crosses val="autoZero"/>
        <c:lblAlgn val="ctr"/>
        <c:lblOffset val="100"/>
        <c:tickLblSkip val="1"/>
        <c:tickMarkSkip val="1"/>
      </c:catAx>
      <c:valAx>
        <c:axId val="7313190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129984"/>
        <c:crosses val="autoZero"/>
        <c:crossBetween val="between"/>
      </c:valAx>
      <c:catAx>
        <c:axId val="73133440"/>
        <c:scaling>
          <c:orientation val="minMax"/>
        </c:scaling>
        <c:delete val="1"/>
        <c:axPos val="b"/>
        <c:numFmt formatCode="General" sourceLinked="1"/>
        <c:tickLblPos val="nextTo"/>
        <c:crossAx val="73151616"/>
        <c:crosses val="autoZero"/>
        <c:lblAlgn val="ctr"/>
        <c:lblOffset val="100"/>
      </c:catAx>
      <c:valAx>
        <c:axId val="73151616"/>
        <c:scaling>
          <c:orientation val="minMax"/>
        </c:scaling>
        <c:delete val="1"/>
        <c:axPos val="l"/>
        <c:numFmt formatCode="General" sourceLinked="1"/>
        <c:tickLblPos val="nextTo"/>
        <c:crossAx val="73133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185152"/>
        <c:axId val="7319552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197056"/>
        <c:axId val="73198592"/>
      </c:lineChart>
      <c:catAx>
        <c:axId val="731851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195520"/>
        <c:crosses val="autoZero"/>
        <c:lblAlgn val="ctr"/>
        <c:lblOffset val="100"/>
        <c:tickLblSkip val="1"/>
        <c:tickMarkSkip val="1"/>
      </c:catAx>
      <c:valAx>
        <c:axId val="7319552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185152"/>
        <c:crosses val="autoZero"/>
        <c:crossBetween val="between"/>
      </c:valAx>
      <c:catAx>
        <c:axId val="73197056"/>
        <c:scaling>
          <c:orientation val="minMax"/>
        </c:scaling>
        <c:delete val="1"/>
        <c:axPos val="b"/>
        <c:numFmt formatCode="General" sourceLinked="1"/>
        <c:tickLblPos val="nextTo"/>
        <c:crossAx val="73198592"/>
        <c:crosses val="autoZero"/>
        <c:lblAlgn val="ctr"/>
        <c:lblOffset val="100"/>
      </c:catAx>
      <c:valAx>
        <c:axId val="73198592"/>
        <c:scaling>
          <c:orientation val="minMax"/>
        </c:scaling>
        <c:delete val="1"/>
        <c:axPos val="l"/>
        <c:numFmt formatCode="General" sourceLinked="1"/>
        <c:tickLblPos val="nextTo"/>
        <c:crossAx val="73197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228288"/>
        <c:axId val="7323020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алгебре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231744"/>
        <c:axId val="73237632"/>
      </c:lineChart>
      <c:catAx>
        <c:axId val="732282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230208"/>
        <c:crosses val="autoZero"/>
        <c:lblAlgn val="ctr"/>
        <c:lblOffset val="100"/>
        <c:tickLblSkip val="1"/>
        <c:tickMarkSkip val="1"/>
      </c:catAx>
      <c:valAx>
        <c:axId val="7323020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228288"/>
        <c:crosses val="autoZero"/>
        <c:crossBetween val="between"/>
      </c:valAx>
      <c:catAx>
        <c:axId val="73231744"/>
        <c:scaling>
          <c:orientation val="minMax"/>
        </c:scaling>
        <c:delete val="1"/>
        <c:axPos val="b"/>
        <c:numFmt formatCode="General" sourceLinked="1"/>
        <c:tickLblPos val="nextTo"/>
        <c:crossAx val="73237632"/>
        <c:crosses val="autoZero"/>
        <c:lblAlgn val="ctr"/>
        <c:lblOffset val="100"/>
      </c:catAx>
      <c:valAx>
        <c:axId val="73237632"/>
        <c:scaling>
          <c:orientation val="minMax"/>
        </c:scaling>
        <c:delete val="1"/>
        <c:axPos val="l"/>
        <c:numFmt formatCode="General" sourceLinked="1"/>
        <c:tickLblPos val="nextTo"/>
        <c:crossAx val="73231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русскому языку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русскому'!$C$2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русскому'!$A$3:$A$34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русскому'!$C$3:$C$34</c:f>
              <c:numCache>
                <c:formatCode>0.0</c:formatCode>
                <c:ptCount val="32"/>
                <c:pt idx="0">
                  <c:v>23.8</c:v>
                </c:pt>
                <c:pt idx="1">
                  <c:v>34</c:v>
                </c:pt>
                <c:pt idx="2">
                  <c:v>30.4</c:v>
                </c:pt>
                <c:pt idx="3">
                  <c:v>32</c:v>
                </c:pt>
                <c:pt idx="4">
                  <c:v>34.200000000000003</c:v>
                </c:pt>
                <c:pt idx="5">
                  <c:v>32.700000000000003</c:v>
                </c:pt>
                <c:pt idx="6">
                  <c:v>34.700000000000003</c:v>
                </c:pt>
                <c:pt idx="7">
                  <c:v>37.5</c:v>
                </c:pt>
                <c:pt idx="8">
                  <c:v>20.9</c:v>
                </c:pt>
                <c:pt idx="9">
                  <c:v>32.1</c:v>
                </c:pt>
                <c:pt idx="10">
                  <c:v>32.700000000000003</c:v>
                </c:pt>
                <c:pt idx="11">
                  <c:v>35.799999999999997</c:v>
                </c:pt>
                <c:pt idx="12">
                  <c:v>29.2</c:v>
                </c:pt>
                <c:pt idx="13">
                  <c:v>38.9</c:v>
                </c:pt>
                <c:pt idx="14">
                  <c:v>33.200000000000003</c:v>
                </c:pt>
                <c:pt idx="15">
                  <c:v>35.4</c:v>
                </c:pt>
                <c:pt idx="16">
                  <c:v>34.700000000000003</c:v>
                </c:pt>
                <c:pt idx="17">
                  <c:v>28.7</c:v>
                </c:pt>
                <c:pt idx="18">
                  <c:v>23.9</c:v>
                </c:pt>
                <c:pt idx="19">
                  <c:v>30.7</c:v>
                </c:pt>
                <c:pt idx="20">
                  <c:v>27.6</c:v>
                </c:pt>
                <c:pt idx="21">
                  <c:v>30.4</c:v>
                </c:pt>
                <c:pt idx="22">
                  <c:v>30.9</c:v>
                </c:pt>
                <c:pt idx="23">
                  <c:v>37.200000000000003</c:v>
                </c:pt>
                <c:pt idx="25">
                  <c:v>26.3</c:v>
                </c:pt>
                <c:pt idx="26">
                  <c:v>33.5</c:v>
                </c:pt>
                <c:pt idx="27">
                  <c:v>36.1</c:v>
                </c:pt>
                <c:pt idx="28">
                  <c:v>35.299999999999997</c:v>
                </c:pt>
                <c:pt idx="29">
                  <c:v>35.4</c:v>
                </c:pt>
                <c:pt idx="30">
                  <c:v>31.9</c:v>
                </c:pt>
                <c:pt idx="31">
                  <c:v>32.4</c:v>
                </c:pt>
              </c:numCache>
            </c:numRef>
          </c:val>
        </c:ser>
        <c:dLbls>
          <c:showVal val="1"/>
        </c:dLbls>
        <c:gapWidth val="100"/>
        <c:axId val="69544576"/>
        <c:axId val="74727808"/>
      </c:barChart>
      <c:catAx>
        <c:axId val="69544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727808"/>
        <c:crosses val="autoZero"/>
        <c:auto val="1"/>
        <c:lblAlgn val="ctr"/>
        <c:lblOffset val="100"/>
        <c:tickLblSkip val="1"/>
        <c:tickMarkSkip val="1"/>
      </c:catAx>
      <c:valAx>
        <c:axId val="74727808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544576"/>
        <c:crosses val="autoZero"/>
        <c:crossBetween val="between"/>
        <c:majorUnit val="85.644300000000001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744960"/>
        <c:axId val="7474688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756864"/>
        <c:axId val="74758400"/>
      </c:lineChart>
      <c:catAx>
        <c:axId val="747449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746880"/>
        <c:crosses val="autoZero"/>
        <c:lblAlgn val="ctr"/>
        <c:lblOffset val="100"/>
        <c:tickLblSkip val="1"/>
        <c:tickMarkSkip val="1"/>
      </c:catAx>
      <c:valAx>
        <c:axId val="7474688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744960"/>
        <c:crosses val="autoZero"/>
        <c:crossBetween val="between"/>
      </c:valAx>
      <c:catAx>
        <c:axId val="74756864"/>
        <c:scaling>
          <c:orientation val="minMax"/>
        </c:scaling>
        <c:delete val="1"/>
        <c:axPos val="b"/>
        <c:numFmt formatCode="General" sourceLinked="1"/>
        <c:tickLblPos val="nextTo"/>
        <c:crossAx val="74758400"/>
        <c:crosses val="autoZero"/>
        <c:lblAlgn val="ctr"/>
        <c:lblOffset val="100"/>
      </c:catAx>
      <c:valAx>
        <c:axId val="74758400"/>
        <c:scaling>
          <c:orientation val="minMax"/>
        </c:scaling>
        <c:delete val="1"/>
        <c:axPos val="l"/>
        <c:numFmt formatCode="General" sourceLinked="1"/>
        <c:tickLblPos val="nextTo"/>
        <c:crossAx val="74756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798912"/>
        <c:axId val="698051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9806720"/>
        <c:axId val="69816704"/>
      </c:lineChart>
      <c:catAx>
        <c:axId val="697989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805184"/>
        <c:crosses val="autoZero"/>
        <c:lblAlgn val="ctr"/>
        <c:lblOffset val="100"/>
        <c:tickLblSkip val="1"/>
        <c:tickMarkSkip val="1"/>
      </c:catAx>
      <c:valAx>
        <c:axId val="698051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798912"/>
        <c:crosses val="autoZero"/>
        <c:crossBetween val="between"/>
      </c:valAx>
      <c:catAx>
        <c:axId val="69806720"/>
        <c:scaling>
          <c:orientation val="minMax"/>
        </c:scaling>
        <c:delete val="1"/>
        <c:axPos val="b"/>
        <c:numFmt formatCode="General" sourceLinked="1"/>
        <c:tickLblPos val="nextTo"/>
        <c:crossAx val="69816704"/>
        <c:crosses val="autoZero"/>
        <c:lblAlgn val="ctr"/>
        <c:lblOffset val="100"/>
      </c:catAx>
      <c:valAx>
        <c:axId val="69816704"/>
        <c:scaling>
          <c:orientation val="minMax"/>
        </c:scaling>
        <c:delete val="1"/>
        <c:axPos val="l"/>
        <c:numFmt formatCode="General" sourceLinked="1"/>
        <c:tickLblPos val="nextTo"/>
        <c:crossAx val="69806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854336"/>
        <c:axId val="6985625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781440"/>
        <c:axId val="74782976"/>
      </c:lineChart>
      <c:catAx>
        <c:axId val="698543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856256"/>
        <c:crosses val="autoZero"/>
        <c:lblAlgn val="ctr"/>
        <c:lblOffset val="100"/>
        <c:tickLblSkip val="1"/>
        <c:tickMarkSkip val="1"/>
      </c:catAx>
      <c:valAx>
        <c:axId val="6985625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854336"/>
        <c:crosses val="autoZero"/>
        <c:crossBetween val="between"/>
      </c:valAx>
      <c:catAx>
        <c:axId val="74781440"/>
        <c:scaling>
          <c:orientation val="minMax"/>
        </c:scaling>
        <c:delete val="1"/>
        <c:axPos val="b"/>
        <c:numFmt formatCode="General" sourceLinked="1"/>
        <c:tickLblPos val="nextTo"/>
        <c:crossAx val="74782976"/>
        <c:crosses val="autoZero"/>
        <c:lblAlgn val="ctr"/>
        <c:lblOffset val="100"/>
      </c:catAx>
      <c:valAx>
        <c:axId val="74782976"/>
        <c:scaling>
          <c:orientation val="minMax"/>
        </c:scaling>
        <c:delete val="1"/>
        <c:axPos val="l"/>
        <c:numFmt formatCode="General" sourceLinked="1"/>
        <c:tickLblPos val="nextTo"/>
        <c:crossAx val="74781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800128"/>
        <c:axId val="7481049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812032"/>
        <c:axId val="74822016"/>
      </c:lineChart>
      <c:catAx>
        <c:axId val="748001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10496"/>
        <c:crosses val="autoZero"/>
        <c:lblAlgn val="ctr"/>
        <c:lblOffset val="100"/>
        <c:tickLblSkip val="1"/>
        <c:tickMarkSkip val="1"/>
      </c:catAx>
      <c:valAx>
        <c:axId val="7481049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00128"/>
        <c:crosses val="autoZero"/>
        <c:crossBetween val="between"/>
      </c:valAx>
      <c:catAx>
        <c:axId val="74812032"/>
        <c:scaling>
          <c:orientation val="minMax"/>
        </c:scaling>
        <c:delete val="1"/>
        <c:axPos val="b"/>
        <c:numFmt formatCode="General" sourceLinked="1"/>
        <c:tickLblPos val="nextTo"/>
        <c:crossAx val="74822016"/>
        <c:crosses val="autoZero"/>
        <c:lblAlgn val="ctr"/>
        <c:lblOffset val="100"/>
      </c:catAx>
      <c:valAx>
        <c:axId val="74822016"/>
        <c:scaling>
          <c:orientation val="minMax"/>
        </c:scaling>
        <c:delete val="1"/>
        <c:axPos val="l"/>
        <c:numFmt formatCode="General" sourceLinked="1"/>
        <c:tickLblPos val="nextTo"/>
        <c:crossAx val="74812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русскому языку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русскому В.отд.'!$C$2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русскому В.отд.'!$A$3:$A$38</c:f>
              <c:strCache>
                <c:ptCount val="36"/>
                <c:pt idx="0">
                  <c:v>МОУ СОШ №1</c:v>
                </c:pt>
                <c:pt idx="1">
                  <c:v>МОУ СОШ № 1 (вечернее отделение)</c:v>
                </c:pt>
                <c:pt idx="2">
                  <c:v>МОУ СОШ №2</c:v>
                </c:pt>
                <c:pt idx="3">
                  <c:v>МОУ СОШ №3</c:v>
                </c:pt>
                <c:pt idx="4">
                  <c:v>МОУ СОШ №4</c:v>
                </c:pt>
                <c:pt idx="5">
                  <c:v>МОУ СОШ №5</c:v>
                </c:pt>
                <c:pt idx="6">
                  <c:v>МОУ СОШ №8</c:v>
                </c:pt>
                <c:pt idx="7">
                  <c:v>МОУ СОШ №9</c:v>
                </c:pt>
                <c:pt idx="8">
                  <c:v>МОУ СОШ №10</c:v>
                </c:pt>
                <c:pt idx="9">
                  <c:v>МОУ СОШ №11</c:v>
                </c:pt>
                <c:pt idx="10">
                  <c:v>НОУ Интернат №9</c:v>
                </c:pt>
                <c:pt idx="11">
                  <c:v>ИТОГО по городу:</c:v>
                </c:pt>
                <c:pt idx="12">
                  <c:v>ИТОГО по городу (без вечернего отделения):</c:v>
                </c:pt>
                <c:pt idx="13">
                  <c:v>МОУ Алакаевская СОШ</c:v>
                </c:pt>
                <c:pt idx="14">
                  <c:v>МОУ Бобровская СОШ</c:v>
                </c:pt>
                <c:pt idx="15">
                  <c:v>МОУ Богдановская СОШ</c:v>
                </c:pt>
                <c:pt idx="16">
                  <c:v>МОУ Большемалышевская ООШ</c:v>
                </c:pt>
                <c:pt idx="17">
                  <c:v>МОУ Бузаевская СОШ</c:v>
                </c:pt>
                <c:pt idx="18">
                  <c:v>МОУ Георгиевская СОШ</c:v>
                </c:pt>
                <c:pt idx="19">
                  <c:v>МОУ Домашкинская СОШ</c:v>
                </c:pt>
                <c:pt idx="20">
                  <c:v>МОУ Кинельская СОШ</c:v>
                </c:pt>
                <c:pt idx="21">
                  <c:v>МОУ Комсомольская СОШ</c:v>
                </c:pt>
                <c:pt idx="22">
                  <c:v>МОУ Красносамарская СОШ</c:v>
                </c:pt>
                <c:pt idx="23">
                  <c:v>МОУ М-малышевская СОШ</c:v>
                </c:pt>
                <c:pt idx="24">
                  <c:v>МОУ Новосарбайская СОШ</c:v>
                </c:pt>
                <c:pt idx="25">
                  <c:v>МОУ Октябрьская СОШ</c:v>
                </c:pt>
                <c:pt idx="26">
                  <c:v>МОУ Парфеновская ООШ</c:v>
                </c:pt>
                <c:pt idx="27">
                  <c:v>МОУ Покровская ООШ</c:v>
                </c:pt>
                <c:pt idx="28">
                  <c:v>МОУ Сколковская СОШ</c:v>
                </c:pt>
                <c:pt idx="29">
                  <c:v>МОУ Сырейская СОШ</c:v>
                </c:pt>
                <c:pt idx="30">
                  <c:v>МОУ Чубовская СОШ</c:v>
                </c:pt>
                <c:pt idx="31">
                  <c:v>МОУ Язевская ООШ</c:v>
                </c:pt>
                <c:pt idx="32">
                  <c:v>ИТОГО по району:</c:v>
                </c:pt>
                <c:pt idx="33">
                  <c:v>ИТОГО по району (без вечернего отделения):</c:v>
                </c:pt>
                <c:pt idx="34">
                  <c:v>ИТОГО:</c:v>
                </c:pt>
                <c:pt idx="35">
                  <c:v>ИТОГО (без вечернего отделения):</c:v>
                </c:pt>
              </c:strCache>
            </c:strRef>
          </c:cat>
          <c:val>
            <c:numRef>
              <c:f>'оценки по русскому В.отд.'!$C$3:$C$38</c:f>
              <c:numCache>
                <c:formatCode>0.0</c:formatCode>
                <c:ptCount val="36"/>
                <c:pt idx="0">
                  <c:v>28.4</c:v>
                </c:pt>
                <c:pt idx="1">
                  <c:v>16.600000000000001</c:v>
                </c:pt>
                <c:pt idx="2">
                  <c:v>34</c:v>
                </c:pt>
                <c:pt idx="3">
                  <c:v>30.4</c:v>
                </c:pt>
                <c:pt idx="4">
                  <c:v>32</c:v>
                </c:pt>
                <c:pt idx="5">
                  <c:v>34.200000000000003</c:v>
                </c:pt>
                <c:pt idx="6">
                  <c:v>32.700000000000003</c:v>
                </c:pt>
                <c:pt idx="7">
                  <c:v>34.700000000000003</c:v>
                </c:pt>
                <c:pt idx="8">
                  <c:v>37.5</c:v>
                </c:pt>
                <c:pt idx="9">
                  <c:v>20.9</c:v>
                </c:pt>
                <c:pt idx="10">
                  <c:v>32.1</c:v>
                </c:pt>
                <c:pt idx="11">
                  <c:v>32.700000000000003</c:v>
                </c:pt>
                <c:pt idx="12">
                  <c:v>33.299999999999997</c:v>
                </c:pt>
                <c:pt idx="13">
                  <c:v>35.799999999999997</c:v>
                </c:pt>
                <c:pt idx="14">
                  <c:v>29.2</c:v>
                </c:pt>
                <c:pt idx="15">
                  <c:v>38.9</c:v>
                </c:pt>
                <c:pt idx="16">
                  <c:v>33.200000000000003</c:v>
                </c:pt>
                <c:pt idx="17">
                  <c:v>35.4</c:v>
                </c:pt>
                <c:pt idx="18">
                  <c:v>34.700000000000003</c:v>
                </c:pt>
                <c:pt idx="19">
                  <c:v>28.7</c:v>
                </c:pt>
                <c:pt idx="20">
                  <c:v>23.9</c:v>
                </c:pt>
                <c:pt idx="21">
                  <c:v>30.7</c:v>
                </c:pt>
                <c:pt idx="22">
                  <c:v>27.6</c:v>
                </c:pt>
                <c:pt idx="23">
                  <c:v>30.4</c:v>
                </c:pt>
                <c:pt idx="24">
                  <c:v>30.9</c:v>
                </c:pt>
                <c:pt idx="25">
                  <c:v>37.200000000000003</c:v>
                </c:pt>
                <c:pt idx="27">
                  <c:v>26.3</c:v>
                </c:pt>
                <c:pt idx="28">
                  <c:v>33.5</c:v>
                </c:pt>
                <c:pt idx="29">
                  <c:v>36.1</c:v>
                </c:pt>
                <c:pt idx="30">
                  <c:v>35.299999999999997</c:v>
                </c:pt>
                <c:pt idx="31">
                  <c:v>35.4</c:v>
                </c:pt>
                <c:pt idx="32">
                  <c:v>31.9</c:v>
                </c:pt>
                <c:pt idx="33">
                  <c:v>31.9</c:v>
                </c:pt>
                <c:pt idx="34">
                  <c:v>32.4</c:v>
                </c:pt>
                <c:pt idx="35">
                  <c:v>32.799999999999997</c:v>
                </c:pt>
              </c:numCache>
            </c:numRef>
          </c:val>
        </c:ser>
        <c:dLbls>
          <c:showVal val="1"/>
        </c:dLbls>
        <c:gapWidth val="100"/>
        <c:axId val="74838400"/>
        <c:axId val="74839936"/>
      </c:barChart>
      <c:catAx>
        <c:axId val="74838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39936"/>
        <c:crosses val="autoZero"/>
        <c:auto val="1"/>
        <c:lblAlgn val="ctr"/>
        <c:lblOffset val="100"/>
        <c:tickLblSkip val="1"/>
        <c:tickMarkSkip val="1"/>
      </c:catAx>
      <c:valAx>
        <c:axId val="74839936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4838400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8713088"/>
        <c:axId val="6871936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720896"/>
        <c:axId val="68726784"/>
      </c:lineChart>
      <c:catAx>
        <c:axId val="687130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719360"/>
        <c:crosses val="autoZero"/>
        <c:lblAlgn val="ctr"/>
        <c:lblOffset val="100"/>
        <c:tickLblSkip val="1"/>
        <c:tickMarkSkip val="1"/>
      </c:catAx>
      <c:valAx>
        <c:axId val="6871936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713088"/>
        <c:crosses val="autoZero"/>
        <c:crossBetween val="between"/>
      </c:valAx>
      <c:catAx>
        <c:axId val="68720896"/>
        <c:scaling>
          <c:orientation val="minMax"/>
        </c:scaling>
        <c:delete val="1"/>
        <c:axPos val="b"/>
        <c:numFmt formatCode="General" sourceLinked="1"/>
        <c:tickLblPos val="nextTo"/>
        <c:crossAx val="68726784"/>
        <c:crosses val="autoZero"/>
        <c:lblAlgn val="ctr"/>
        <c:lblOffset val="100"/>
      </c:catAx>
      <c:valAx>
        <c:axId val="68726784"/>
        <c:scaling>
          <c:orientation val="minMax"/>
        </c:scaling>
        <c:delete val="1"/>
        <c:axPos val="l"/>
        <c:numFmt formatCode="General" sourceLinked="1"/>
        <c:tickLblPos val="nextTo"/>
        <c:crossAx val="68720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842880"/>
        <c:axId val="7484480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867072"/>
        <c:axId val="74868608"/>
      </c:lineChart>
      <c:catAx>
        <c:axId val="748428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44800"/>
        <c:crosses val="autoZero"/>
        <c:lblAlgn val="ctr"/>
        <c:lblOffset val="100"/>
        <c:tickLblSkip val="1"/>
        <c:tickMarkSkip val="1"/>
      </c:catAx>
      <c:valAx>
        <c:axId val="7484480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42880"/>
        <c:crosses val="autoZero"/>
        <c:crossBetween val="between"/>
      </c:valAx>
      <c:catAx>
        <c:axId val="74867072"/>
        <c:scaling>
          <c:orientation val="minMax"/>
        </c:scaling>
        <c:delete val="1"/>
        <c:axPos val="b"/>
        <c:numFmt formatCode="General" sourceLinked="1"/>
        <c:tickLblPos val="nextTo"/>
        <c:crossAx val="74868608"/>
        <c:crosses val="autoZero"/>
        <c:lblAlgn val="ctr"/>
        <c:lblOffset val="100"/>
      </c:catAx>
      <c:valAx>
        <c:axId val="74868608"/>
        <c:scaling>
          <c:orientation val="minMax"/>
        </c:scaling>
        <c:delete val="1"/>
        <c:axPos val="l"/>
        <c:numFmt formatCode="General" sourceLinked="1"/>
        <c:tickLblPos val="nextTo"/>
        <c:crossAx val="74867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893952"/>
        <c:axId val="7490022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901760"/>
        <c:axId val="74903552"/>
      </c:lineChart>
      <c:catAx>
        <c:axId val="748939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900224"/>
        <c:crosses val="autoZero"/>
        <c:lblAlgn val="ctr"/>
        <c:lblOffset val="100"/>
        <c:tickLblSkip val="1"/>
        <c:tickMarkSkip val="1"/>
      </c:catAx>
      <c:valAx>
        <c:axId val="7490022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893952"/>
        <c:crosses val="autoZero"/>
        <c:crossBetween val="between"/>
      </c:valAx>
      <c:catAx>
        <c:axId val="74901760"/>
        <c:scaling>
          <c:orientation val="minMax"/>
        </c:scaling>
        <c:delete val="1"/>
        <c:axPos val="b"/>
        <c:numFmt formatCode="General" sourceLinked="1"/>
        <c:tickLblPos val="nextTo"/>
        <c:crossAx val="74903552"/>
        <c:crosses val="autoZero"/>
        <c:lblAlgn val="ctr"/>
        <c:lblOffset val="100"/>
      </c:catAx>
      <c:valAx>
        <c:axId val="74903552"/>
        <c:scaling>
          <c:orientation val="minMax"/>
        </c:scaling>
        <c:delete val="1"/>
        <c:axPos val="l"/>
        <c:numFmt formatCode="General" sourceLinked="1"/>
        <c:tickLblPos val="nextTo"/>
        <c:crossAx val="7490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932992"/>
        <c:axId val="7493491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русскому В.отд.'!#REF!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944896"/>
        <c:axId val="74946432"/>
      </c:lineChart>
      <c:catAx>
        <c:axId val="74932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934912"/>
        <c:crosses val="autoZero"/>
        <c:lblAlgn val="ctr"/>
        <c:lblOffset val="100"/>
        <c:tickLblSkip val="1"/>
        <c:tickMarkSkip val="1"/>
      </c:catAx>
      <c:valAx>
        <c:axId val="7493491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932992"/>
        <c:crosses val="autoZero"/>
        <c:crossBetween val="between"/>
      </c:valAx>
      <c:catAx>
        <c:axId val="74944896"/>
        <c:scaling>
          <c:orientation val="minMax"/>
        </c:scaling>
        <c:delete val="1"/>
        <c:axPos val="b"/>
        <c:numFmt formatCode="General" sourceLinked="1"/>
        <c:tickLblPos val="nextTo"/>
        <c:crossAx val="74946432"/>
        <c:crosses val="autoZero"/>
        <c:lblAlgn val="ctr"/>
        <c:lblOffset val="100"/>
      </c:catAx>
      <c:valAx>
        <c:axId val="74946432"/>
        <c:scaling>
          <c:orientation val="minMax"/>
        </c:scaling>
        <c:delete val="1"/>
        <c:axPos val="l"/>
        <c:numFmt formatCode="General" sourceLinked="1"/>
        <c:tickLblPos val="nextTo"/>
        <c:crossAx val="74944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физике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392139239524093E-2"/>
          <c:y val="4.9822070938794802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физике'!$C$2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физике'!$A$3:$A$34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физике'!$C$3:$C$34</c:f>
              <c:numCache>
                <c:formatCode>0.0</c:formatCode>
                <c:ptCount val="32"/>
                <c:pt idx="2">
                  <c:v>14</c:v>
                </c:pt>
                <c:pt idx="3">
                  <c:v>21</c:v>
                </c:pt>
                <c:pt idx="4">
                  <c:v>20.5</c:v>
                </c:pt>
                <c:pt idx="5">
                  <c:v>22.5</c:v>
                </c:pt>
                <c:pt idx="6">
                  <c:v>22</c:v>
                </c:pt>
                <c:pt idx="10">
                  <c:v>20.399999999999999</c:v>
                </c:pt>
                <c:pt idx="11">
                  <c:v>14.5</c:v>
                </c:pt>
                <c:pt idx="16">
                  <c:v>21.5</c:v>
                </c:pt>
                <c:pt idx="19">
                  <c:v>16.3</c:v>
                </c:pt>
                <c:pt idx="27">
                  <c:v>21.2</c:v>
                </c:pt>
                <c:pt idx="30">
                  <c:v>19.100000000000001</c:v>
                </c:pt>
                <c:pt idx="31">
                  <c:v>19.8</c:v>
                </c:pt>
              </c:numCache>
            </c:numRef>
          </c:val>
        </c:ser>
        <c:dLbls>
          <c:showVal val="1"/>
        </c:dLbls>
        <c:gapWidth val="100"/>
        <c:axId val="68614016"/>
        <c:axId val="68615552"/>
      </c:barChart>
      <c:catAx>
        <c:axId val="68614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615552"/>
        <c:crosses val="autoZero"/>
        <c:auto val="1"/>
        <c:lblAlgn val="ctr"/>
        <c:lblOffset val="100"/>
        <c:tickLblSkip val="1"/>
        <c:tickMarkSkip val="1"/>
      </c:catAx>
      <c:valAx>
        <c:axId val="68615552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8614016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026816"/>
        <c:axId val="7502873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620288"/>
        <c:axId val="68621824"/>
      </c:lineChart>
      <c:catAx>
        <c:axId val="750268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028736"/>
        <c:crosses val="autoZero"/>
        <c:lblAlgn val="ctr"/>
        <c:lblOffset val="100"/>
        <c:tickLblSkip val="1"/>
        <c:tickMarkSkip val="1"/>
      </c:catAx>
      <c:valAx>
        <c:axId val="7502873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026816"/>
        <c:crosses val="autoZero"/>
        <c:crossBetween val="between"/>
      </c:valAx>
      <c:catAx>
        <c:axId val="68620288"/>
        <c:scaling>
          <c:orientation val="minMax"/>
        </c:scaling>
        <c:delete val="1"/>
        <c:axPos val="b"/>
        <c:numFmt formatCode="General" sourceLinked="1"/>
        <c:tickLblPos val="nextTo"/>
        <c:crossAx val="68621824"/>
        <c:crosses val="autoZero"/>
        <c:lblAlgn val="ctr"/>
        <c:lblOffset val="100"/>
      </c:catAx>
      <c:valAx>
        <c:axId val="68621824"/>
        <c:scaling>
          <c:orientation val="minMax"/>
        </c:scaling>
        <c:delete val="1"/>
        <c:axPos val="l"/>
        <c:numFmt formatCode="General" sourceLinked="1"/>
        <c:tickLblPos val="nextTo"/>
        <c:crossAx val="68620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8651264"/>
        <c:axId val="6865753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659072"/>
        <c:axId val="68660608"/>
      </c:lineChart>
      <c:catAx>
        <c:axId val="686512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657536"/>
        <c:crosses val="autoZero"/>
        <c:lblAlgn val="ctr"/>
        <c:lblOffset val="100"/>
        <c:tickLblSkip val="1"/>
        <c:tickMarkSkip val="1"/>
      </c:catAx>
      <c:valAx>
        <c:axId val="6865753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651264"/>
        <c:crosses val="autoZero"/>
        <c:crossBetween val="between"/>
      </c:valAx>
      <c:catAx>
        <c:axId val="68659072"/>
        <c:scaling>
          <c:orientation val="minMax"/>
        </c:scaling>
        <c:delete val="1"/>
        <c:axPos val="b"/>
        <c:numFmt formatCode="General" sourceLinked="1"/>
        <c:tickLblPos val="nextTo"/>
        <c:crossAx val="68660608"/>
        <c:crosses val="autoZero"/>
        <c:lblAlgn val="ctr"/>
        <c:lblOffset val="100"/>
      </c:catAx>
      <c:valAx>
        <c:axId val="68660608"/>
        <c:scaling>
          <c:orientation val="minMax"/>
        </c:scaling>
        <c:delete val="1"/>
        <c:axPos val="l"/>
        <c:numFmt formatCode="General" sourceLinked="1"/>
        <c:tickLblPos val="nextTo"/>
        <c:crossAx val="68659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116928"/>
        <c:axId val="7511884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124736"/>
        <c:axId val="75126272"/>
      </c:lineChart>
      <c:catAx>
        <c:axId val="751169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118848"/>
        <c:crosses val="autoZero"/>
        <c:lblAlgn val="ctr"/>
        <c:lblOffset val="100"/>
        <c:tickLblSkip val="1"/>
        <c:tickMarkSkip val="1"/>
      </c:catAx>
      <c:valAx>
        <c:axId val="7511884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116928"/>
        <c:crosses val="autoZero"/>
        <c:crossBetween val="between"/>
      </c:valAx>
      <c:catAx>
        <c:axId val="75124736"/>
        <c:scaling>
          <c:orientation val="minMax"/>
        </c:scaling>
        <c:delete val="1"/>
        <c:axPos val="b"/>
        <c:numFmt formatCode="General" sourceLinked="1"/>
        <c:tickLblPos val="nextTo"/>
        <c:crossAx val="75126272"/>
        <c:crosses val="autoZero"/>
        <c:lblAlgn val="ctr"/>
        <c:lblOffset val="100"/>
      </c:catAx>
      <c:valAx>
        <c:axId val="75126272"/>
        <c:scaling>
          <c:orientation val="minMax"/>
        </c:scaling>
        <c:delete val="1"/>
        <c:axPos val="l"/>
        <c:numFmt formatCode="General" sourceLinked="1"/>
        <c:tickLblPos val="nextTo"/>
        <c:crossAx val="75124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147520"/>
        <c:axId val="7515788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физике'!#REF!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159424"/>
        <c:axId val="75160960"/>
      </c:lineChart>
      <c:catAx>
        <c:axId val="751475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157888"/>
        <c:crosses val="autoZero"/>
        <c:lblAlgn val="ctr"/>
        <c:lblOffset val="100"/>
        <c:tickLblSkip val="1"/>
        <c:tickMarkSkip val="1"/>
      </c:catAx>
      <c:valAx>
        <c:axId val="7515788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147520"/>
        <c:crosses val="autoZero"/>
        <c:crossBetween val="between"/>
      </c:valAx>
      <c:catAx>
        <c:axId val="75159424"/>
        <c:scaling>
          <c:orientation val="minMax"/>
        </c:scaling>
        <c:delete val="1"/>
        <c:axPos val="b"/>
        <c:numFmt formatCode="General" sourceLinked="1"/>
        <c:tickLblPos val="nextTo"/>
        <c:crossAx val="75160960"/>
        <c:crosses val="autoZero"/>
        <c:lblAlgn val="ctr"/>
        <c:lblOffset val="100"/>
      </c:catAx>
      <c:valAx>
        <c:axId val="75160960"/>
        <c:scaling>
          <c:orientation val="minMax"/>
        </c:scaling>
        <c:delete val="1"/>
        <c:axPos val="l"/>
        <c:numFmt formatCode="General" sourceLinked="1"/>
        <c:tickLblPos val="nextTo"/>
        <c:crossAx val="75159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истории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истории'!$C$2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dLbl>
              <c:idx val="21"/>
              <c:layout>
                <c:manualLayout>
                  <c:x val="2.1438063849335023E-2"/>
                  <c:y val="7.6846657513006594E-2"/>
                </c:manualLayout>
              </c:layout>
              <c:dLblPos val="outEnd"/>
              <c:showVal val="1"/>
            </c:dLbl>
            <c:dLbl>
              <c:idx val="24"/>
              <c:layout>
                <c:manualLayout>
                  <c:x val="-7.7473588931800414E-4"/>
                  <c:y val="0.5800711743772242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истории'!$A$3:$A$34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истории'!$C$3:$C$34</c:f>
              <c:numCache>
                <c:formatCode>0.0</c:formatCode>
                <c:ptCount val="32"/>
                <c:pt idx="0">
                  <c:v>18.5</c:v>
                </c:pt>
                <c:pt idx="2">
                  <c:v>19</c:v>
                </c:pt>
                <c:pt idx="3">
                  <c:v>29.5</c:v>
                </c:pt>
                <c:pt idx="4">
                  <c:v>30.8</c:v>
                </c:pt>
                <c:pt idx="5">
                  <c:v>23.5</c:v>
                </c:pt>
                <c:pt idx="8">
                  <c:v>25</c:v>
                </c:pt>
                <c:pt idx="9">
                  <c:v>14</c:v>
                </c:pt>
                <c:pt idx="10">
                  <c:v>24.9</c:v>
                </c:pt>
                <c:pt idx="19">
                  <c:v>25</c:v>
                </c:pt>
                <c:pt idx="20">
                  <c:v>22</c:v>
                </c:pt>
                <c:pt idx="27">
                  <c:v>28.7</c:v>
                </c:pt>
                <c:pt idx="30">
                  <c:v>25.8</c:v>
                </c:pt>
                <c:pt idx="31">
                  <c:v>25.2</c:v>
                </c:pt>
              </c:numCache>
            </c:numRef>
          </c:val>
        </c:ser>
        <c:dLbls>
          <c:showVal val="1"/>
        </c:dLbls>
        <c:gapWidth val="100"/>
        <c:axId val="73986432"/>
        <c:axId val="73987968"/>
      </c:barChart>
      <c:catAx>
        <c:axId val="7398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87968"/>
        <c:crosses val="autoZero"/>
        <c:auto val="1"/>
        <c:lblAlgn val="ctr"/>
        <c:lblOffset val="100"/>
        <c:tickLblSkip val="1"/>
        <c:tickMarkSkip val="1"/>
      </c:catAx>
      <c:valAx>
        <c:axId val="73987968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3986432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0015616"/>
        <c:axId val="7003008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0031616"/>
        <c:axId val="70045696"/>
      </c:lineChart>
      <c:catAx>
        <c:axId val="700156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30080"/>
        <c:crosses val="autoZero"/>
        <c:lblAlgn val="ctr"/>
        <c:lblOffset val="100"/>
        <c:tickLblSkip val="1"/>
        <c:tickMarkSkip val="1"/>
      </c:catAx>
      <c:valAx>
        <c:axId val="7003008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0015616"/>
        <c:crosses val="autoZero"/>
        <c:crossBetween val="between"/>
      </c:valAx>
      <c:catAx>
        <c:axId val="70031616"/>
        <c:scaling>
          <c:orientation val="minMax"/>
        </c:scaling>
        <c:delete val="1"/>
        <c:axPos val="b"/>
        <c:numFmt formatCode="General" sourceLinked="1"/>
        <c:tickLblPos val="nextTo"/>
        <c:crossAx val="70045696"/>
        <c:crosses val="autoZero"/>
        <c:lblAlgn val="ctr"/>
        <c:lblOffset val="100"/>
      </c:catAx>
      <c:valAx>
        <c:axId val="70045696"/>
        <c:scaling>
          <c:orientation val="minMax"/>
        </c:scaling>
        <c:delete val="1"/>
        <c:axPos val="l"/>
        <c:numFmt formatCode="General" sourceLinked="1"/>
        <c:tickLblPos val="nextTo"/>
        <c:crossAx val="70031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003200"/>
        <c:axId val="7400512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011008"/>
        <c:axId val="74012544"/>
      </c:lineChart>
      <c:catAx>
        <c:axId val="740032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05120"/>
        <c:crosses val="autoZero"/>
        <c:lblAlgn val="ctr"/>
        <c:lblOffset val="100"/>
        <c:tickLblSkip val="1"/>
        <c:tickMarkSkip val="1"/>
      </c:catAx>
      <c:valAx>
        <c:axId val="7400512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03200"/>
        <c:crosses val="autoZero"/>
        <c:crossBetween val="between"/>
      </c:valAx>
      <c:catAx>
        <c:axId val="74011008"/>
        <c:scaling>
          <c:orientation val="minMax"/>
        </c:scaling>
        <c:delete val="1"/>
        <c:axPos val="b"/>
        <c:numFmt formatCode="General" sourceLinked="1"/>
        <c:tickLblPos val="nextTo"/>
        <c:crossAx val="74012544"/>
        <c:crosses val="autoZero"/>
        <c:lblAlgn val="ctr"/>
        <c:lblOffset val="100"/>
      </c:catAx>
      <c:valAx>
        <c:axId val="74012544"/>
        <c:scaling>
          <c:orientation val="minMax"/>
        </c:scaling>
        <c:delete val="1"/>
        <c:axPos val="l"/>
        <c:numFmt formatCode="General" sourceLinked="1"/>
        <c:tickLblPos val="nextTo"/>
        <c:crossAx val="7401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033792"/>
        <c:axId val="7405235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053888"/>
        <c:axId val="74055680"/>
      </c:lineChart>
      <c:catAx>
        <c:axId val="740337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52352"/>
        <c:crosses val="autoZero"/>
        <c:lblAlgn val="ctr"/>
        <c:lblOffset val="100"/>
        <c:tickLblSkip val="1"/>
        <c:tickMarkSkip val="1"/>
      </c:catAx>
      <c:valAx>
        <c:axId val="740523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33792"/>
        <c:crosses val="autoZero"/>
        <c:crossBetween val="between"/>
      </c:valAx>
      <c:catAx>
        <c:axId val="74053888"/>
        <c:scaling>
          <c:orientation val="minMax"/>
        </c:scaling>
        <c:delete val="1"/>
        <c:axPos val="b"/>
        <c:numFmt formatCode="General" sourceLinked="1"/>
        <c:tickLblPos val="nextTo"/>
        <c:crossAx val="74055680"/>
        <c:crosses val="autoZero"/>
        <c:lblAlgn val="ctr"/>
        <c:lblOffset val="100"/>
      </c:catAx>
      <c:valAx>
        <c:axId val="74055680"/>
        <c:scaling>
          <c:orientation val="minMax"/>
        </c:scaling>
        <c:delete val="1"/>
        <c:axPos val="l"/>
        <c:numFmt formatCode="General" sourceLinked="1"/>
        <c:tickLblPos val="nextTo"/>
        <c:crossAx val="74053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085120"/>
        <c:axId val="7408704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истории'!#REF!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101120"/>
        <c:axId val="74102656"/>
      </c:lineChart>
      <c:catAx>
        <c:axId val="740851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87040"/>
        <c:crosses val="autoZero"/>
        <c:lblAlgn val="ctr"/>
        <c:lblOffset val="100"/>
        <c:tickLblSkip val="1"/>
        <c:tickMarkSkip val="1"/>
      </c:catAx>
      <c:valAx>
        <c:axId val="7408704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85120"/>
        <c:crosses val="autoZero"/>
        <c:crossBetween val="between"/>
      </c:valAx>
      <c:catAx>
        <c:axId val="74101120"/>
        <c:scaling>
          <c:orientation val="minMax"/>
        </c:scaling>
        <c:delete val="1"/>
        <c:axPos val="b"/>
        <c:numFmt formatCode="General" sourceLinked="1"/>
        <c:tickLblPos val="nextTo"/>
        <c:crossAx val="74102656"/>
        <c:crosses val="autoZero"/>
        <c:lblAlgn val="ctr"/>
        <c:lblOffset val="100"/>
      </c:catAx>
      <c:valAx>
        <c:axId val="74102656"/>
        <c:scaling>
          <c:orientation val="minMax"/>
        </c:scaling>
        <c:delete val="1"/>
        <c:axPos val="l"/>
        <c:numFmt formatCode="General" sourceLinked="1"/>
        <c:tickLblPos val="nextTo"/>
        <c:crossAx val="74101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Рейтинг ОУ Кинельского управления по итогам ГИА 2011 по алгебре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48E-2"/>
          <c:y val="4.9822064056939536E-2"/>
          <c:w val="0.96913171084626193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истории В.отд.'!$C$2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истории В.отд.'!$A$3:$A$38</c:f>
              <c:strCache>
                <c:ptCount val="36"/>
                <c:pt idx="0">
                  <c:v>МОУ СОШ №1</c:v>
                </c:pt>
                <c:pt idx="1">
                  <c:v>МОУ СОШ № 1 (вечернее отделение)</c:v>
                </c:pt>
                <c:pt idx="2">
                  <c:v>МОУ СОШ №2</c:v>
                </c:pt>
                <c:pt idx="3">
                  <c:v>МОУ СОШ №3</c:v>
                </c:pt>
                <c:pt idx="4">
                  <c:v>МОУ СОШ №4</c:v>
                </c:pt>
                <c:pt idx="5">
                  <c:v>МОУ СОШ №5</c:v>
                </c:pt>
                <c:pt idx="6">
                  <c:v>МОУ СОШ №8</c:v>
                </c:pt>
                <c:pt idx="7">
                  <c:v>МОУ СОШ №9</c:v>
                </c:pt>
                <c:pt idx="8">
                  <c:v>МОУ СОШ №10</c:v>
                </c:pt>
                <c:pt idx="9">
                  <c:v>МОУ СОШ №11</c:v>
                </c:pt>
                <c:pt idx="10">
                  <c:v>НОУ Интернат №9</c:v>
                </c:pt>
                <c:pt idx="11">
                  <c:v>ИТОГО по городу:</c:v>
                </c:pt>
                <c:pt idx="12">
                  <c:v>ИТОГО по городу (без вечернего отделения):</c:v>
                </c:pt>
                <c:pt idx="13">
                  <c:v>МОУ Алакаевская СОШ</c:v>
                </c:pt>
                <c:pt idx="14">
                  <c:v>МОУ Бобровская СОШ</c:v>
                </c:pt>
                <c:pt idx="15">
                  <c:v>МОУ Богдановская СОШ</c:v>
                </c:pt>
                <c:pt idx="16">
                  <c:v>МОУ Большемалышевская ООШ</c:v>
                </c:pt>
                <c:pt idx="17">
                  <c:v>МОУ Бузаевская СОШ</c:v>
                </c:pt>
                <c:pt idx="18">
                  <c:v>МОУ Георгиевская СОШ</c:v>
                </c:pt>
                <c:pt idx="19">
                  <c:v>МОУ Домашкинская СОШ</c:v>
                </c:pt>
                <c:pt idx="20">
                  <c:v>МОУ Кинельская СОШ</c:v>
                </c:pt>
                <c:pt idx="21">
                  <c:v>МОУ Комсомольская СОШ</c:v>
                </c:pt>
                <c:pt idx="22">
                  <c:v>МОУ Красносамарская СОШ</c:v>
                </c:pt>
                <c:pt idx="23">
                  <c:v>МОУ М-малышевская СОШ</c:v>
                </c:pt>
                <c:pt idx="24">
                  <c:v>МОУ Новосарбайская СОШ</c:v>
                </c:pt>
                <c:pt idx="25">
                  <c:v>МОУ Октябрьская СОШ</c:v>
                </c:pt>
                <c:pt idx="26">
                  <c:v>МОУ Парфеновская ООШ</c:v>
                </c:pt>
                <c:pt idx="27">
                  <c:v>МОУ Покровская ООШ</c:v>
                </c:pt>
                <c:pt idx="28">
                  <c:v>МОУ Сколковская СОШ</c:v>
                </c:pt>
                <c:pt idx="29">
                  <c:v>МОУ Сырейская СОШ</c:v>
                </c:pt>
                <c:pt idx="30">
                  <c:v>МОУ Чубовская СОШ</c:v>
                </c:pt>
                <c:pt idx="31">
                  <c:v>МОУ Язевская ООШ</c:v>
                </c:pt>
                <c:pt idx="32">
                  <c:v>ИТОГО по району:</c:v>
                </c:pt>
                <c:pt idx="33">
                  <c:v>ИТОГО по району (без вечернего отделения):</c:v>
                </c:pt>
                <c:pt idx="34">
                  <c:v>ИТОГО:</c:v>
                </c:pt>
                <c:pt idx="35">
                  <c:v>ИТОГО (без вечернего отделения):</c:v>
                </c:pt>
              </c:strCache>
            </c:strRef>
          </c:cat>
          <c:val>
            <c:numRef>
              <c:f>'оценки по истории В.отд.'!$C$3:$C$38</c:f>
              <c:numCache>
                <c:formatCode>0.0</c:formatCode>
                <c:ptCount val="36"/>
                <c:pt idx="0">
                  <c:v>20</c:v>
                </c:pt>
                <c:pt idx="1">
                  <c:v>17</c:v>
                </c:pt>
                <c:pt idx="3">
                  <c:v>19</c:v>
                </c:pt>
                <c:pt idx="4">
                  <c:v>29.5</c:v>
                </c:pt>
                <c:pt idx="5">
                  <c:v>30.8</c:v>
                </c:pt>
                <c:pt idx="6">
                  <c:v>23.5</c:v>
                </c:pt>
                <c:pt idx="9">
                  <c:v>25</c:v>
                </c:pt>
                <c:pt idx="10">
                  <c:v>14</c:v>
                </c:pt>
                <c:pt idx="11">
                  <c:v>24.9</c:v>
                </c:pt>
                <c:pt idx="12">
                  <c:v>25.6</c:v>
                </c:pt>
                <c:pt idx="21">
                  <c:v>25</c:v>
                </c:pt>
                <c:pt idx="22">
                  <c:v>22</c:v>
                </c:pt>
                <c:pt idx="29">
                  <c:v>28.7</c:v>
                </c:pt>
                <c:pt idx="32">
                  <c:v>25.8</c:v>
                </c:pt>
                <c:pt idx="33">
                  <c:v>25.8</c:v>
                </c:pt>
                <c:pt idx="34">
                  <c:v>25.2</c:v>
                </c:pt>
                <c:pt idx="35">
                  <c:v>25.7</c:v>
                </c:pt>
              </c:numCache>
            </c:numRef>
          </c:val>
        </c:ser>
        <c:dLbls>
          <c:showVal val="1"/>
        </c:dLbls>
        <c:gapWidth val="100"/>
        <c:axId val="69864448"/>
        <c:axId val="74134272"/>
      </c:barChart>
      <c:catAx>
        <c:axId val="69864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34272"/>
        <c:crosses val="autoZero"/>
        <c:auto val="1"/>
        <c:lblAlgn val="ctr"/>
        <c:lblOffset val="100"/>
        <c:tickLblSkip val="1"/>
        <c:tickMarkSkip val="1"/>
      </c:catAx>
      <c:valAx>
        <c:axId val="74134272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864448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167808"/>
        <c:axId val="7416972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175616"/>
        <c:axId val="74177152"/>
      </c:lineChart>
      <c:catAx>
        <c:axId val="741678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69728"/>
        <c:crosses val="autoZero"/>
        <c:lblAlgn val="ctr"/>
        <c:lblOffset val="100"/>
        <c:tickLblSkip val="1"/>
        <c:tickMarkSkip val="1"/>
      </c:catAx>
      <c:valAx>
        <c:axId val="7416972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167808"/>
        <c:crosses val="autoZero"/>
        <c:crossBetween val="between"/>
      </c:valAx>
      <c:catAx>
        <c:axId val="74175616"/>
        <c:scaling>
          <c:orientation val="minMax"/>
        </c:scaling>
        <c:delete val="1"/>
        <c:axPos val="b"/>
        <c:tickLblPos val="nextTo"/>
        <c:crossAx val="74177152"/>
        <c:crosses val="autoZero"/>
        <c:lblAlgn val="ctr"/>
        <c:lblOffset val="100"/>
      </c:catAx>
      <c:valAx>
        <c:axId val="74177152"/>
        <c:scaling>
          <c:orientation val="minMax"/>
        </c:scaling>
        <c:delete val="1"/>
        <c:axPos val="l"/>
        <c:numFmt formatCode="General" sourceLinked="1"/>
        <c:tickLblPos val="nextTo"/>
        <c:crossAx val="74175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227072"/>
        <c:axId val="7424972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251264"/>
        <c:axId val="74253056"/>
      </c:lineChart>
      <c:catAx>
        <c:axId val="742270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49728"/>
        <c:crosses val="autoZero"/>
        <c:lblAlgn val="ctr"/>
        <c:lblOffset val="100"/>
        <c:tickLblSkip val="1"/>
        <c:tickMarkSkip val="1"/>
      </c:catAx>
      <c:valAx>
        <c:axId val="7424972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27072"/>
        <c:crosses val="autoZero"/>
        <c:crossBetween val="between"/>
      </c:valAx>
      <c:catAx>
        <c:axId val="74251264"/>
        <c:scaling>
          <c:orientation val="minMax"/>
        </c:scaling>
        <c:delete val="1"/>
        <c:axPos val="b"/>
        <c:tickLblPos val="nextTo"/>
        <c:crossAx val="74253056"/>
        <c:crosses val="autoZero"/>
        <c:lblAlgn val="ctr"/>
        <c:lblOffset val="100"/>
      </c:catAx>
      <c:valAx>
        <c:axId val="74253056"/>
        <c:scaling>
          <c:orientation val="minMax"/>
        </c:scaling>
        <c:delete val="1"/>
        <c:axPos val="l"/>
        <c:numFmt formatCode="General" sourceLinked="1"/>
        <c:tickLblPos val="nextTo"/>
        <c:crossAx val="7425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266112"/>
        <c:axId val="7426803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269824"/>
        <c:axId val="74271360"/>
      </c:lineChart>
      <c:catAx>
        <c:axId val="742661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68032"/>
        <c:crosses val="autoZero"/>
        <c:lblAlgn val="ctr"/>
        <c:lblOffset val="100"/>
        <c:tickLblSkip val="1"/>
        <c:tickMarkSkip val="1"/>
      </c:catAx>
      <c:valAx>
        <c:axId val="7426803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66112"/>
        <c:crosses val="autoZero"/>
        <c:crossBetween val="between"/>
      </c:valAx>
      <c:catAx>
        <c:axId val="74269824"/>
        <c:scaling>
          <c:orientation val="minMax"/>
        </c:scaling>
        <c:delete val="1"/>
        <c:axPos val="b"/>
        <c:tickLblPos val="nextTo"/>
        <c:crossAx val="74271360"/>
        <c:crosses val="autoZero"/>
        <c:lblAlgn val="ctr"/>
        <c:lblOffset val="100"/>
      </c:catAx>
      <c:valAx>
        <c:axId val="74271360"/>
        <c:scaling>
          <c:orientation val="minMax"/>
        </c:scaling>
        <c:delete val="1"/>
        <c:axPos val="l"/>
        <c:numFmt formatCode="General" sourceLinked="1"/>
        <c:tickLblPos val="nextTo"/>
        <c:crossAx val="74269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284416"/>
        <c:axId val="7431936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320896"/>
        <c:axId val="74326784"/>
      </c:lineChart>
      <c:catAx>
        <c:axId val="742844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19360"/>
        <c:crosses val="autoZero"/>
        <c:lblAlgn val="ctr"/>
        <c:lblOffset val="100"/>
        <c:tickLblSkip val="1"/>
        <c:tickMarkSkip val="1"/>
      </c:catAx>
      <c:valAx>
        <c:axId val="7431936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84416"/>
        <c:crosses val="autoZero"/>
        <c:crossBetween val="between"/>
      </c:valAx>
      <c:catAx>
        <c:axId val="74320896"/>
        <c:scaling>
          <c:orientation val="minMax"/>
        </c:scaling>
        <c:delete val="1"/>
        <c:axPos val="b"/>
        <c:tickLblPos val="nextTo"/>
        <c:crossAx val="74326784"/>
        <c:crosses val="autoZero"/>
        <c:lblAlgn val="ctr"/>
        <c:lblOffset val="100"/>
      </c:catAx>
      <c:valAx>
        <c:axId val="74326784"/>
        <c:scaling>
          <c:orientation val="minMax"/>
        </c:scaling>
        <c:delete val="1"/>
        <c:axPos val="l"/>
        <c:numFmt formatCode="General" sourceLinked="1"/>
        <c:tickLblPos val="nextTo"/>
        <c:crossAx val="74320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химии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21103479086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химии'!$C$2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химии'!$A$3:$A$34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химии'!$C$3:$C$34</c:f>
              <c:numCache>
                <c:formatCode>0.0</c:formatCode>
                <c:ptCount val="32"/>
                <c:pt idx="1">
                  <c:v>20.5</c:v>
                </c:pt>
                <c:pt idx="3">
                  <c:v>21.3</c:v>
                </c:pt>
                <c:pt idx="4">
                  <c:v>22.5</c:v>
                </c:pt>
                <c:pt idx="5">
                  <c:v>22.2</c:v>
                </c:pt>
                <c:pt idx="7">
                  <c:v>20</c:v>
                </c:pt>
                <c:pt idx="9">
                  <c:v>4</c:v>
                </c:pt>
                <c:pt idx="10">
                  <c:v>21.6</c:v>
                </c:pt>
                <c:pt idx="16">
                  <c:v>15</c:v>
                </c:pt>
                <c:pt idx="19">
                  <c:v>20</c:v>
                </c:pt>
                <c:pt idx="30">
                  <c:v>18.3</c:v>
                </c:pt>
                <c:pt idx="31">
                  <c:v>21.3</c:v>
                </c:pt>
              </c:numCache>
            </c:numRef>
          </c:val>
        </c:ser>
        <c:dLbls>
          <c:showVal val="1"/>
        </c:dLbls>
        <c:gapWidth val="100"/>
        <c:axId val="75169152"/>
        <c:axId val="68883584"/>
      </c:barChart>
      <c:catAx>
        <c:axId val="75169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883584"/>
        <c:crosses val="autoZero"/>
        <c:auto val="1"/>
        <c:lblAlgn val="ctr"/>
        <c:lblOffset val="100"/>
        <c:tickLblSkip val="1"/>
        <c:tickMarkSkip val="1"/>
      </c:catAx>
      <c:valAx>
        <c:axId val="68883584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5169152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8925312"/>
        <c:axId val="689315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933120"/>
        <c:axId val="68934656"/>
      </c:lineChart>
      <c:catAx>
        <c:axId val="689253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931584"/>
        <c:crosses val="autoZero"/>
        <c:lblAlgn val="ctr"/>
        <c:lblOffset val="100"/>
        <c:tickLblSkip val="1"/>
        <c:tickMarkSkip val="1"/>
      </c:catAx>
      <c:valAx>
        <c:axId val="689315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925312"/>
        <c:crosses val="autoZero"/>
        <c:crossBetween val="between"/>
      </c:valAx>
      <c:catAx>
        <c:axId val="68933120"/>
        <c:scaling>
          <c:orientation val="minMax"/>
        </c:scaling>
        <c:delete val="1"/>
        <c:axPos val="b"/>
        <c:numFmt formatCode="General" sourceLinked="1"/>
        <c:tickLblPos val="nextTo"/>
        <c:crossAx val="68934656"/>
        <c:crosses val="autoZero"/>
        <c:lblAlgn val="ctr"/>
        <c:lblOffset val="100"/>
      </c:catAx>
      <c:valAx>
        <c:axId val="68934656"/>
        <c:scaling>
          <c:orientation val="minMax"/>
        </c:scaling>
        <c:delete val="1"/>
        <c:axPos val="l"/>
        <c:numFmt formatCode="General" sourceLinked="1"/>
        <c:tickLblPos val="nextTo"/>
        <c:crossAx val="68933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111808"/>
        <c:axId val="6911372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9115264"/>
        <c:axId val="69129344"/>
      </c:lineChart>
      <c:catAx>
        <c:axId val="691118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113728"/>
        <c:crosses val="autoZero"/>
        <c:lblAlgn val="ctr"/>
        <c:lblOffset val="100"/>
        <c:tickLblSkip val="1"/>
        <c:tickMarkSkip val="1"/>
      </c:catAx>
      <c:valAx>
        <c:axId val="6911372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111808"/>
        <c:crosses val="autoZero"/>
        <c:crossBetween val="between"/>
      </c:valAx>
      <c:catAx>
        <c:axId val="69115264"/>
        <c:scaling>
          <c:orientation val="minMax"/>
        </c:scaling>
        <c:delete val="1"/>
        <c:axPos val="b"/>
        <c:numFmt formatCode="General" sourceLinked="1"/>
        <c:tickLblPos val="nextTo"/>
        <c:crossAx val="69129344"/>
        <c:crosses val="autoZero"/>
        <c:lblAlgn val="ctr"/>
        <c:lblOffset val="100"/>
      </c:catAx>
      <c:valAx>
        <c:axId val="69129344"/>
        <c:scaling>
          <c:orientation val="minMax"/>
        </c:scaling>
        <c:delete val="1"/>
        <c:axPos val="l"/>
        <c:numFmt formatCode="General" sourceLinked="1"/>
        <c:tickLblPos val="nextTo"/>
        <c:crossAx val="69115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245440"/>
        <c:axId val="7525990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261440"/>
        <c:axId val="75262976"/>
      </c:lineChart>
      <c:catAx>
        <c:axId val="752454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259904"/>
        <c:crosses val="autoZero"/>
        <c:lblAlgn val="ctr"/>
        <c:lblOffset val="100"/>
        <c:tickLblSkip val="1"/>
        <c:tickMarkSkip val="1"/>
      </c:catAx>
      <c:valAx>
        <c:axId val="7525990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245440"/>
        <c:crosses val="autoZero"/>
        <c:crossBetween val="between"/>
      </c:valAx>
      <c:catAx>
        <c:axId val="75261440"/>
        <c:scaling>
          <c:orientation val="minMax"/>
        </c:scaling>
        <c:delete val="1"/>
        <c:axPos val="b"/>
        <c:numFmt formatCode="General" sourceLinked="1"/>
        <c:tickLblPos val="nextTo"/>
        <c:crossAx val="75262976"/>
        <c:crosses val="autoZero"/>
        <c:lblAlgn val="ctr"/>
        <c:lblOffset val="100"/>
      </c:catAx>
      <c:valAx>
        <c:axId val="75262976"/>
        <c:scaling>
          <c:orientation val="minMax"/>
        </c:scaling>
        <c:delete val="1"/>
        <c:axPos val="l"/>
        <c:numFmt formatCode="General" sourceLinked="1"/>
        <c:tickLblPos val="nextTo"/>
        <c:crossAx val="75261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284480"/>
        <c:axId val="7528640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химии'!#REF!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287936"/>
        <c:axId val="75297920"/>
      </c:lineChart>
      <c:catAx>
        <c:axId val="75284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286400"/>
        <c:crosses val="autoZero"/>
        <c:lblAlgn val="ctr"/>
        <c:lblOffset val="100"/>
        <c:tickLblSkip val="1"/>
        <c:tickMarkSkip val="1"/>
      </c:catAx>
      <c:valAx>
        <c:axId val="7528640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284480"/>
        <c:crosses val="autoZero"/>
        <c:crossBetween val="between"/>
      </c:valAx>
      <c:catAx>
        <c:axId val="75287936"/>
        <c:scaling>
          <c:orientation val="minMax"/>
        </c:scaling>
        <c:delete val="1"/>
        <c:axPos val="b"/>
        <c:numFmt formatCode="General" sourceLinked="1"/>
        <c:tickLblPos val="nextTo"/>
        <c:crossAx val="75297920"/>
        <c:crosses val="autoZero"/>
        <c:lblAlgn val="ctr"/>
        <c:lblOffset val="100"/>
      </c:catAx>
      <c:valAx>
        <c:axId val="75297920"/>
        <c:scaling>
          <c:orientation val="minMax"/>
        </c:scaling>
        <c:delete val="1"/>
        <c:axPos val="l"/>
        <c:numFmt formatCode="General" sourceLinked="1"/>
        <c:tickLblPos val="nextTo"/>
        <c:crossAx val="75287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Рейтинг ОУ Кинельского управления по итогам ГИА 2011 по алгебре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48E-2"/>
          <c:y val="4.982206405693957E-2"/>
          <c:w val="0.96913171084626171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биологии в.отд.'!$C$2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биологии в.отд.'!$A$3:$A$38</c:f>
              <c:strCache>
                <c:ptCount val="36"/>
                <c:pt idx="0">
                  <c:v>МОУ СОШ №1</c:v>
                </c:pt>
                <c:pt idx="1">
                  <c:v>МОУ СОШ № 1 (вечернее отделение)</c:v>
                </c:pt>
                <c:pt idx="2">
                  <c:v>МОУ СОШ №2</c:v>
                </c:pt>
                <c:pt idx="3">
                  <c:v>МОУ СОШ №3</c:v>
                </c:pt>
                <c:pt idx="4">
                  <c:v>МОУ СОШ №4</c:v>
                </c:pt>
                <c:pt idx="5">
                  <c:v>МОУ СОШ №5</c:v>
                </c:pt>
                <c:pt idx="6">
                  <c:v>МОУ СОШ №8</c:v>
                </c:pt>
                <c:pt idx="7">
                  <c:v>МОУ СОШ №9</c:v>
                </c:pt>
                <c:pt idx="8">
                  <c:v>МОУ СОШ №10</c:v>
                </c:pt>
                <c:pt idx="9">
                  <c:v>МОУ СОШ №11</c:v>
                </c:pt>
                <c:pt idx="10">
                  <c:v>НОУ Интернат №9</c:v>
                </c:pt>
                <c:pt idx="11">
                  <c:v>ИТОГО по городу:</c:v>
                </c:pt>
                <c:pt idx="12">
                  <c:v>ИТОГО по городу (без вечернего отделения):</c:v>
                </c:pt>
                <c:pt idx="13">
                  <c:v>МОУ Алакаевская СОШ</c:v>
                </c:pt>
                <c:pt idx="14">
                  <c:v>МОУ Бобровская СОШ</c:v>
                </c:pt>
                <c:pt idx="15">
                  <c:v>МОУ Богдановская СОШ</c:v>
                </c:pt>
                <c:pt idx="16">
                  <c:v>МОУ Большемалышевская ООШ</c:v>
                </c:pt>
                <c:pt idx="17">
                  <c:v>МОУ Бузаевская СОШ</c:v>
                </c:pt>
                <c:pt idx="18">
                  <c:v>МОУ Георгиевская СОШ</c:v>
                </c:pt>
                <c:pt idx="19">
                  <c:v>МОУ Домашкинская СОШ</c:v>
                </c:pt>
                <c:pt idx="20">
                  <c:v>МОУ Кинельская СОШ</c:v>
                </c:pt>
                <c:pt idx="21">
                  <c:v>МОУ Комсомольская СОШ</c:v>
                </c:pt>
                <c:pt idx="22">
                  <c:v>МОУ Красносамарская СОШ</c:v>
                </c:pt>
                <c:pt idx="23">
                  <c:v>МОУ М-малышевская СОШ</c:v>
                </c:pt>
                <c:pt idx="24">
                  <c:v>МОУ Новосарбайская СОШ</c:v>
                </c:pt>
                <c:pt idx="25">
                  <c:v>МОУ Октябрьская СОШ</c:v>
                </c:pt>
                <c:pt idx="26">
                  <c:v>МОУ Парфеновская ООШ</c:v>
                </c:pt>
                <c:pt idx="27">
                  <c:v>МОУ Покровская ООШ</c:v>
                </c:pt>
                <c:pt idx="28">
                  <c:v>МОУ Сколковская СОШ</c:v>
                </c:pt>
                <c:pt idx="29">
                  <c:v>МОУ Сырейская СОШ</c:v>
                </c:pt>
                <c:pt idx="30">
                  <c:v>МОУ Чубовская СОШ</c:v>
                </c:pt>
                <c:pt idx="31">
                  <c:v>МОУ Язевская ООШ</c:v>
                </c:pt>
                <c:pt idx="32">
                  <c:v>ИТОГО по району:</c:v>
                </c:pt>
                <c:pt idx="33">
                  <c:v>ИТОГО по району (без вечернего отделения):</c:v>
                </c:pt>
                <c:pt idx="34">
                  <c:v>ИТОГО:</c:v>
                </c:pt>
                <c:pt idx="35">
                  <c:v>ИТОГО (без вечернего отделения):</c:v>
                </c:pt>
              </c:strCache>
            </c:strRef>
          </c:cat>
          <c:val>
            <c:numRef>
              <c:f>'оценки по биологии в.отд.'!$C$3:$C$38</c:f>
              <c:numCache>
                <c:formatCode>0.0</c:formatCode>
                <c:ptCount val="36"/>
                <c:pt idx="1">
                  <c:v>8.4</c:v>
                </c:pt>
                <c:pt idx="2">
                  <c:v>28</c:v>
                </c:pt>
                <c:pt idx="4">
                  <c:v>20.399999999999999</c:v>
                </c:pt>
                <c:pt idx="5">
                  <c:v>19.2</c:v>
                </c:pt>
                <c:pt idx="6">
                  <c:v>23.1</c:v>
                </c:pt>
                <c:pt idx="7">
                  <c:v>19.3</c:v>
                </c:pt>
                <c:pt idx="8">
                  <c:v>20.7</c:v>
                </c:pt>
                <c:pt idx="10">
                  <c:v>19.8</c:v>
                </c:pt>
                <c:pt idx="11">
                  <c:v>17.600000000000001</c:v>
                </c:pt>
                <c:pt idx="12">
                  <c:v>20.399999999999999</c:v>
                </c:pt>
                <c:pt idx="15">
                  <c:v>27</c:v>
                </c:pt>
                <c:pt idx="16">
                  <c:v>15</c:v>
                </c:pt>
                <c:pt idx="18">
                  <c:v>16.8</c:v>
                </c:pt>
                <c:pt idx="21">
                  <c:v>17.600000000000001</c:v>
                </c:pt>
                <c:pt idx="22">
                  <c:v>16.5</c:v>
                </c:pt>
                <c:pt idx="23">
                  <c:v>20</c:v>
                </c:pt>
                <c:pt idx="28">
                  <c:v>16.5</c:v>
                </c:pt>
                <c:pt idx="32">
                  <c:v>17.8</c:v>
                </c:pt>
                <c:pt idx="33">
                  <c:v>17.8</c:v>
                </c:pt>
                <c:pt idx="34">
                  <c:v>17.7</c:v>
                </c:pt>
                <c:pt idx="35">
                  <c:v>19.8</c:v>
                </c:pt>
              </c:numCache>
            </c:numRef>
          </c:val>
        </c:ser>
        <c:dLbls>
          <c:showVal val="1"/>
        </c:dLbls>
        <c:gapWidth val="100"/>
        <c:axId val="73469952"/>
        <c:axId val="73471488"/>
      </c:barChart>
      <c:catAx>
        <c:axId val="73469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71488"/>
        <c:crosses val="autoZero"/>
        <c:auto val="1"/>
        <c:lblAlgn val="ctr"/>
        <c:lblOffset val="100"/>
        <c:tickLblSkip val="1"/>
        <c:tickMarkSkip val="1"/>
      </c:catAx>
      <c:valAx>
        <c:axId val="73471488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3469952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505024"/>
        <c:axId val="7351129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512832"/>
        <c:axId val="73514368"/>
      </c:lineChart>
      <c:catAx>
        <c:axId val="735050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11296"/>
        <c:crosses val="autoZero"/>
        <c:lblAlgn val="ctr"/>
        <c:lblOffset val="100"/>
        <c:tickLblSkip val="1"/>
        <c:tickMarkSkip val="1"/>
      </c:catAx>
      <c:valAx>
        <c:axId val="7351129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05024"/>
        <c:crosses val="autoZero"/>
        <c:crossBetween val="between"/>
      </c:valAx>
      <c:catAx>
        <c:axId val="73512832"/>
        <c:scaling>
          <c:orientation val="minMax"/>
        </c:scaling>
        <c:delete val="1"/>
        <c:axPos val="b"/>
        <c:tickLblPos val="nextTo"/>
        <c:crossAx val="73514368"/>
        <c:crosses val="autoZero"/>
        <c:lblAlgn val="ctr"/>
        <c:lblOffset val="100"/>
      </c:catAx>
      <c:valAx>
        <c:axId val="73514368"/>
        <c:scaling>
          <c:orientation val="minMax"/>
        </c:scaling>
        <c:delete val="1"/>
        <c:axPos val="l"/>
        <c:numFmt formatCode="General" sourceLinked="1"/>
        <c:tickLblPos val="nextTo"/>
        <c:crossAx val="7351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552256"/>
        <c:axId val="7355417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568256"/>
        <c:axId val="73569792"/>
      </c:lineChart>
      <c:catAx>
        <c:axId val="735522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54176"/>
        <c:crosses val="autoZero"/>
        <c:lblAlgn val="ctr"/>
        <c:lblOffset val="100"/>
        <c:tickLblSkip val="1"/>
        <c:tickMarkSkip val="1"/>
      </c:catAx>
      <c:valAx>
        <c:axId val="7355417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52256"/>
        <c:crosses val="autoZero"/>
        <c:crossBetween val="between"/>
      </c:valAx>
      <c:catAx>
        <c:axId val="73568256"/>
        <c:scaling>
          <c:orientation val="minMax"/>
        </c:scaling>
        <c:delete val="1"/>
        <c:axPos val="b"/>
        <c:tickLblPos val="nextTo"/>
        <c:crossAx val="73569792"/>
        <c:crosses val="autoZero"/>
        <c:lblAlgn val="ctr"/>
        <c:lblOffset val="100"/>
      </c:catAx>
      <c:valAx>
        <c:axId val="73569792"/>
        <c:scaling>
          <c:orientation val="minMax"/>
        </c:scaling>
        <c:delete val="1"/>
        <c:axPos val="l"/>
        <c:numFmt formatCode="General" sourceLinked="1"/>
        <c:tickLblPos val="nextTo"/>
        <c:crossAx val="73568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599232"/>
        <c:axId val="7360960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611136"/>
        <c:axId val="73612672"/>
      </c:lineChart>
      <c:catAx>
        <c:axId val="73599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09600"/>
        <c:crosses val="autoZero"/>
        <c:lblAlgn val="ctr"/>
        <c:lblOffset val="100"/>
        <c:tickLblSkip val="1"/>
        <c:tickMarkSkip val="1"/>
      </c:catAx>
      <c:valAx>
        <c:axId val="7360960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99232"/>
        <c:crosses val="autoZero"/>
        <c:crossBetween val="between"/>
      </c:valAx>
      <c:catAx>
        <c:axId val="73611136"/>
        <c:scaling>
          <c:orientation val="minMax"/>
        </c:scaling>
        <c:delete val="1"/>
        <c:axPos val="b"/>
        <c:tickLblPos val="nextTo"/>
        <c:crossAx val="73612672"/>
        <c:crosses val="autoZero"/>
        <c:lblAlgn val="ctr"/>
        <c:lblOffset val="100"/>
      </c:catAx>
      <c:valAx>
        <c:axId val="73612672"/>
        <c:scaling>
          <c:orientation val="minMax"/>
        </c:scaling>
        <c:delete val="1"/>
        <c:axPos val="l"/>
        <c:numFmt formatCode="General" sourceLinked="1"/>
        <c:tickLblPos val="nextTo"/>
        <c:crossAx val="7361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646464"/>
        <c:axId val="736483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658368"/>
        <c:axId val="73659904"/>
      </c:lineChart>
      <c:catAx>
        <c:axId val="736464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48384"/>
        <c:crosses val="autoZero"/>
        <c:lblAlgn val="ctr"/>
        <c:lblOffset val="100"/>
        <c:tickLblSkip val="1"/>
        <c:tickMarkSkip val="1"/>
      </c:catAx>
      <c:valAx>
        <c:axId val="736483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46464"/>
        <c:crosses val="autoZero"/>
        <c:crossBetween val="between"/>
      </c:valAx>
      <c:catAx>
        <c:axId val="73658368"/>
        <c:scaling>
          <c:orientation val="minMax"/>
        </c:scaling>
        <c:delete val="1"/>
        <c:axPos val="b"/>
        <c:tickLblPos val="nextTo"/>
        <c:crossAx val="73659904"/>
        <c:crosses val="autoZero"/>
        <c:lblAlgn val="ctr"/>
        <c:lblOffset val="100"/>
      </c:catAx>
      <c:valAx>
        <c:axId val="73659904"/>
        <c:scaling>
          <c:orientation val="minMax"/>
        </c:scaling>
        <c:delete val="1"/>
        <c:axPos val="l"/>
        <c:numFmt formatCode="General" sourceLinked="1"/>
        <c:tickLblPos val="nextTo"/>
        <c:crossAx val="7365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Рейтинг ОУ Кинельского управления по итогам ГИА 2011 по алгебре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48E-2"/>
          <c:y val="4.9822064056939598E-2"/>
          <c:w val="0.96913171084626148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географии в.отд.'!$C$2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географии в.отд.'!$A$3:$A$38</c:f>
              <c:strCache>
                <c:ptCount val="36"/>
                <c:pt idx="0">
                  <c:v>МОУ СОШ №1</c:v>
                </c:pt>
                <c:pt idx="1">
                  <c:v>МОУ СОШ № 1 (вечернее отделение)</c:v>
                </c:pt>
                <c:pt idx="2">
                  <c:v>МОУ СОШ №2</c:v>
                </c:pt>
                <c:pt idx="3">
                  <c:v>МОУ СОШ №3</c:v>
                </c:pt>
                <c:pt idx="4">
                  <c:v>МОУ СОШ №4</c:v>
                </c:pt>
                <c:pt idx="5">
                  <c:v>МОУ СОШ №5</c:v>
                </c:pt>
                <c:pt idx="6">
                  <c:v>МОУ СОШ №8</c:v>
                </c:pt>
                <c:pt idx="7">
                  <c:v>МОУ СОШ №9</c:v>
                </c:pt>
                <c:pt idx="8">
                  <c:v>МОУ СОШ №10</c:v>
                </c:pt>
                <c:pt idx="9">
                  <c:v>МОУ СОШ №11</c:v>
                </c:pt>
                <c:pt idx="10">
                  <c:v>НОУ Интернат №9</c:v>
                </c:pt>
                <c:pt idx="11">
                  <c:v>ИТОГО по городу:</c:v>
                </c:pt>
                <c:pt idx="12">
                  <c:v>ИТОГО по городу (без вечернего отделения):</c:v>
                </c:pt>
                <c:pt idx="13">
                  <c:v>МОУ Алакаевская СОШ</c:v>
                </c:pt>
                <c:pt idx="14">
                  <c:v>МОУ Бобровская СОШ</c:v>
                </c:pt>
                <c:pt idx="15">
                  <c:v>МОУ Богдановская СОШ</c:v>
                </c:pt>
                <c:pt idx="16">
                  <c:v>МОУ Большемалышевская ООШ</c:v>
                </c:pt>
                <c:pt idx="17">
                  <c:v>МОУ Бузаевская СОШ</c:v>
                </c:pt>
                <c:pt idx="18">
                  <c:v>МОУ Георгиевская СОШ</c:v>
                </c:pt>
                <c:pt idx="19">
                  <c:v>МОУ Домашкинская СОШ</c:v>
                </c:pt>
                <c:pt idx="20">
                  <c:v>МОУ Кинельская СОШ</c:v>
                </c:pt>
                <c:pt idx="21">
                  <c:v>МОУ Комсомольская СОШ</c:v>
                </c:pt>
                <c:pt idx="22">
                  <c:v>МОУ Красносамарская СОШ</c:v>
                </c:pt>
                <c:pt idx="23">
                  <c:v>МОУ М-малышевская СОШ</c:v>
                </c:pt>
                <c:pt idx="24">
                  <c:v>МОУ Новосарбайская СОШ</c:v>
                </c:pt>
                <c:pt idx="25">
                  <c:v>МОУ Октябрьская СОШ</c:v>
                </c:pt>
                <c:pt idx="26">
                  <c:v>МОУ Парфеновская ООШ</c:v>
                </c:pt>
                <c:pt idx="27">
                  <c:v>МОУ Покровская ООШ</c:v>
                </c:pt>
                <c:pt idx="28">
                  <c:v>МОУ Сколковская СОШ</c:v>
                </c:pt>
                <c:pt idx="29">
                  <c:v>МОУ Сырейская СОШ</c:v>
                </c:pt>
                <c:pt idx="30">
                  <c:v>МОУ Чубовская СОШ</c:v>
                </c:pt>
                <c:pt idx="31">
                  <c:v>МОУ Язевская ООШ</c:v>
                </c:pt>
                <c:pt idx="32">
                  <c:v>ИТОГО по району:</c:v>
                </c:pt>
                <c:pt idx="33">
                  <c:v>ИТОГО по району (без вечернего отделения):</c:v>
                </c:pt>
                <c:pt idx="34">
                  <c:v>ИТОГО:</c:v>
                </c:pt>
                <c:pt idx="35">
                  <c:v>ИТОГО (без вечернего отделения):</c:v>
                </c:pt>
              </c:strCache>
            </c:strRef>
          </c:cat>
          <c:val>
            <c:numRef>
              <c:f>'оценки по географии в.отд.'!$C$3:$C$38</c:f>
              <c:numCache>
                <c:formatCode>0.0</c:formatCode>
                <c:ptCount val="36"/>
                <c:pt idx="1">
                  <c:v>11</c:v>
                </c:pt>
                <c:pt idx="4">
                  <c:v>24.5</c:v>
                </c:pt>
                <c:pt idx="5">
                  <c:v>30</c:v>
                </c:pt>
                <c:pt idx="6">
                  <c:v>22</c:v>
                </c:pt>
                <c:pt idx="10">
                  <c:v>13</c:v>
                </c:pt>
                <c:pt idx="11">
                  <c:v>15.3</c:v>
                </c:pt>
                <c:pt idx="12">
                  <c:v>19.5</c:v>
                </c:pt>
                <c:pt idx="18">
                  <c:v>5</c:v>
                </c:pt>
                <c:pt idx="19">
                  <c:v>20.5</c:v>
                </c:pt>
                <c:pt idx="22">
                  <c:v>17</c:v>
                </c:pt>
                <c:pt idx="23">
                  <c:v>24</c:v>
                </c:pt>
                <c:pt idx="32">
                  <c:v>17.399999999999999</c:v>
                </c:pt>
                <c:pt idx="33">
                  <c:v>17.399999999999999</c:v>
                </c:pt>
                <c:pt idx="34">
                  <c:v>15.6</c:v>
                </c:pt>
                <c:pt idx="35">
                  <c:v>18.899999999999999</c:v>
                </c:pt>
              </c:numCache>
            </c:numRef>
          </c:val>
        </c:ser>
        <c:dLbls>
          <c:showVal val="1"/>
        </c:dLbls>
        <c:gapWidth val="100"/>
        <c:axId val="69539328"/>
        <c:axId val="69540864"/>
      </c:barChart>
      <c:catAx>
        <c:axId val="69539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540864"/>
        <c:crosses val="autoZero"/>
        <c:auto val="1"/>
        <c:lblAlgn val="ctr"/>
        <c:lblOffset val="100"/>
        <c:tickLblSkip val="1"/>
        <c:tickMarkSkip val="1"/>
      </c:catAx>
      <c:valAx>
        <c:axId val="69540864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539328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723904"/>
        <c:axId val="7372582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727360"/>
        <c:axId val="73733248"/>
      </c:lineChart>
      <c:catAx>
        <c:axId val="73723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25824"/>
        <c:crosses val="autoZero"/>
        <c:lblAlgn val="ctr"/>
        <c:lblOffset val="100"/>
        <c:tickLblSkip val="1"/>
        <c:tickMarkSkip val="1"/>
      </c:catAx>
      <c:valAx>
        <c:axId val="7372582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23904"/>
        <c:crosses val="autoZero"/>
        <c:crossBetween val="between"/>
      </c:valAx>
      <c:catAx>
        <c:axId val="73727360"/>
        <c:scaling>
          <c:orientation val="minMax"/>
        </c:scaling>
        <c:delete val="1"/>
        <c:axPos val="b"/>
        <c:tickLblPos val="nextTo"/>
        <c:crossAx val="73733248"/>
        <c:crosses val="autoZero"/>
        <c:lblAlgn val="ctr"/>
        <c:lblOffset val="100"/>
      </c:catAx>
      <c:valAx>
        <c:axId val="73733248"/>
        <c:scaling>
          <c:orientation val="minMax"/>
        </c:scaling>
        <c:delete val="1"/>
        <c:axPos val="l"/>
        <c:numFmt formatCode="General" sourceLinked="1"/>
        <c:tickLblPos val="nextTo"/>
        <c:crossAx val="73727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758592"/>
        <c:axId val="7376486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766400"/>
        <c:axId val="73767936"/>
      </c:lineChart>
      <c:catAx>
        <c:axId val="737585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64864"/>
        <c:crosses val="autoZero"/>
        <c:lblAlgn val="ctr"/>
        <c:lblOffset val="100"/>
        <c:tickLblSkip val="1"/>
        <c:tickMarkSkip val="1"/>
      </c:catAx>
      <c:valAx>
        <c:axId val="7376486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8592"/>
        <c:crosses val="autoZero"/>
        <c:crossBetween val="between"/>
      </c:valAx>
      <c:catAx>
        <c:axId val="73766400"/>
        <c:scaling>
          <c:orientation val="minMax"/>
        </c:scaling>
        <c:delete val="1"/>
        <c:axPos val="b"/>
        <c:tickLblPos val="nextTo"/>
        <c:crossAx val="73767936"/>
        <c:crosses val="autoZero"/>
        <c:lblAlgn val="ctr"/>
        <c:lblOffset val="100"/>
      </c:catAx>
      <c:valAx>
        <c:axId val="73767936"/>
        <c:scaling>
          <c:orientation val="minMax"/>
        </c:scaling>
        <c:delete val="1"/>
        <c:axPos val="l"/>
        <c:numFmt formatCode="General" sourceLinked="1"/>
        <c:tickLblPos val="nextTo"/>
        <c:crossAx val="73766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801728"/>
        <c:axId val="7380364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805184"/>
        <c:axId val="73815168"/>
      </c:lineChart>
      <c:catAx>
        <c:axId val="738017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03648"/>
        <c:crosses val="autoZero"/>
        <c:lblAlgn val="ctr"/>
        <c:lblOffset val="100"/>
        <c:tickLblSkip val="1"/>
        <c:tickMarkSkip val="1"/>
      </c:catAx>
      <c:valAx>
        <c:axId val="7380364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01728"/>
        <c:crosses val="autoZero"/>
        <c:crossBetween val="between"/>
      </c:valAx>
      <c:catAx>
        <c:axId val="73805184"/>
        <c:scaling>
          <c:orientation val="minMax"/>
        </c:scaling>
        <c:delete val="1"/>
        <c:axPos val="b"/>
        <c:tickLblPos val="nextTo"/>
        <c:crossAx val="73815168"/>
        <c:crosses val="autoZero"/>
        <c:lblAlgn val="ctr"/>
        <c:lblOffset val="100"/>
      </c:catAx>
      <c:valAx>
        <c:axId val="73815168"/>
        <c:scaling>
          <c:orientation val="minMax"/>
        </c:scaling>
        <c:delete val="1"/>
        <c:axPos val="l"/>
        <c:numFmt formatCode="General" sourceLinked="1"/>
        <c:tickLblPos val="nextTo"/>
        <c:crossAx val="73805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3840512"/>
        <c:axId val="738467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3848320"/>
        <c:axId val="73849856"/>
      </c:lineChart>
      <c:catAx>
        <c:axId val="738405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46784"/>
        <c:crosses val="autoZero"/>
        <c:lblAlgn val="ctr"/>
        <c:lblOffset val="100"/>
        <c:tickLblSkip val="1"/>
        <c:tickMarkSkip val="1"/>
      </c:catAx>
      <c:valAx>
        <c:axId val="738467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40512"/>
        <c:crosses val="autoZero"/>
        <c:crossBetween val="between"/>
      </c:valAx>
      <c:catAx>
        <c:axId val="73848320"/>
        <c:scaling>
          <c:orientation val="minMax"/>
        </c:scaling>
        <c:delete val="1"/>
        <c:axPos val="b"/>
        <c:tickLblPos val="nextTo"/>
        <c:crossAx val="73849856"/>
        <c:crosses val="autoZero"/>
        <c:lblAlgn val="ctr"/>
        <c:lblOffset val="100"/>
      </c:catAx>
      <c:valAx>
        <c:axId val="73849856"/>
        <c:scaling>
          <c:orientation val="minMax"/>
        </c:scaling>
        <c:delete val="1"/>
        <c:axPos val="l"/>
        <c:numFmt formatCode="General" sourceLinked="1"/>
        <c:tickLblPos val="nextTo"/>
        <c:crossAx val="73848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обществознанию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обществознанию'!$C$2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обществознанию'!$A$3:$A$34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обществознанию'!$C$3:$C$34</c:f>
              <c:numCache>
                <c:formatCode>0.0</c:formatCode>
                <c:ptCount val="32"/>
                <c:pt idx="0">
                  <c:v>29</c:v>
                </c:pt>
                <c:pt idx="2">
                  <c:v>30</c:v>
                </c:pt>
                <c:pt idx="3">
                  <c:v>22.8</c:v>
                </c:pt>
                <c:pt idx="4">
                  <c:v>23.7</c:v>
                </c:pt>
                <c:pt idx="5">
                  <c:v>19</c:v>
                </c:pt>
                <c:pt idx="6">
                  <c:v>30.2</c:v>
                </c:pt>
                <c:pt idx="7">
                  <c:v>23</c:v>
                </c:pt>
                <c:pt idx="9">
                  <c:v>17</c:v>
                </c:pt>
                <c:pt idx="10">
                  <c:v>24</c:v>
                </c:pt>
                <c:pt idx="14">
                  <c:v>15.2</c:v>
                </c:pt>
                <c:pt idx="15">
                  <c:v>25.5</c:v>
                </c:pt>
                <c:pt idx="16">
                  <c:v>32</c:v>
                </c:pt>
                <c:pt idx="17">
                  <c:v>21.6</c:v>
                </c:pt>
                <c:pt idx="19">
                  <c:v>26.8</c:v>
                </c:pt>
                <c:pt idx="22">
                  <c:v>25.2</c:v>
                </c:pt>
                <c:pt idx="27">
                  <c:v>23.1</c:v>
                </c:pt>
                <c:pt idx="30">
                  <c:v>23.4</c:v>
                </c:pt>
                <c:pt idx="31">
                  <c:v>23.8</c:v>
                </c:pt>
              </c:numCache>
            </c:numRef>
          </c:val>
        </c:ser>
        <c:dLbls>
          <c:showVal val="1"/>
        </c:dLbls>
        <c:gapWidth val="100"/>
        <c:axId val="69883008"/>
        <c:axId val="69884544"/>
      </c:barChart>
      <c:catAx>
        <c:axId val="69883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884544"/>
        <c:crosses val="autoZero"/>
        <c:auto val="1"/>
        <c:lblAlgn val="ctr"/>
        <c:lblOffset val="100"/>
        <c:tickLblSkip val="1"/>
        <c:tickMarkSkip val="1"/>
      </c:catAx>
      <c:valAx>
        <c:axId val="69884544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883008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554752"/>
        <c:axId val="7455692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558464"/>
        <c:axId val="74564352"/>
      </c:lineChart>
      <c:catAx>
        <c:axId val="745547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556928"/>
        <c:crosses val="autoZero"/>
        <c:lblAlgn val="ctr"/>
        <c:lblOffset val="100"/>
        <c:tickLblSkip val="1"/>
        <c:tickMarkSkip val="1"/>
      </c:catAx>
      <c:valAx>
        <c:axId val="7455692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554752"/>
        <c:crosses val="autoZero"/>
        <c:crossBetween val="between"/>
      </c:valAx>
      <c:catAx>
        <c:axId val="74558464"/>
        <c:scaling>
          <c:orientation val="minMax"/>
        </c:scaling>
        <c:delete val="1"/>
        <c:axPos val="b"/>
        <c:numFmt formatCode="General" sourceLinked="1"/>
        <c:tickLblPos val="nextTo"/>
        <c:crossAx val="74564352"/>
        <c:crosses val="autoZero"/>
        <c:lblAlgn val="ctr"/>
        <c:lblOffset val="100"/>
      </c:catAx>
      <c:valAx>
        <c:axId val="74564352"/>
        <c:scaling>
          <c:orientation val="minMax"/>
        </c:scaling>
        <c:delete val="1"/>
        <c:axPos val="l"/>
        <c:numFmt formatCode="General" sourceLinked="1"/>
        <c:tickLblPos val="nextTo"/>
        <c:crossAx val="74558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944832"/>
        <c:axId val="6994675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9952640"/>
        <c:axId val="69954176"/>
      </c:lineChart>
      <c:catAx>
        <c:axId val="699448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946752"/>
        <c:crosses val="autoZero"/>
        <c:lblAlgn val="ctr"/>
        <c:lblOffset val="100"/>
        <c:tickLblSkip val="1"/>
        <c:tickMarkSkip val="1"/>
      </c:catAx>
      <c:valAx>
        <c:axId val="6994675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944832"/>
        <c:crosses val="autoZero"/>
        <c:crossBetween val="between"/>
      </c:valAx>
      <c:catAx>
        <c:axId val="69952640"/>
        <c:scaling>
          <c:orientation val="minMax"/>
        </c:scaling>
        <c:delete val="1"/>
        <c:axPos val="b"/>
        <c:numFmt formatCode="General" sourceLinked="1"/>
        <c:tickLblPos val="nextTo"/>
        <c:crossAx val="69954176"/>
        <c:crosses val="autoZero"/>
        <c:lblAlgn val="ctr"/>
        <c:lblOffset val="100"/>
      </c:catAx>
      <c:valAx>
        <c:axId val="69954176"/>
        <c:scaling>
          <c:orientation val="minMax"/>
        </c:scaling>
        <c:delete val="1"/>
        <c:axPos val="l"/>
        <c:numFmt formatCode="General" sourceLinked="1"/>
        <c:tickLblPos val="nextTo"/>
        <c:crossAx val="69952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991808"/>
        <c:axId val="7458969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591232"/>
        <c:axId val="74597120"/>
      </c:lineChart>
      <c:catAx>
        <c:axId val="699918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589696"/>
        <c:crosses val="autoZero"/>
        <c:lblAlgn val="ctr"/>
        <c:lblOffset val="100"/>
        <c:tickLblSkip val="1"/>
        <c:tickMarkSkip val="1"/>
      </c:catAx>
      <c:valAx>
        <c:axId val="7458969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991808"/>
        <c:crosses val="autoZero"/>
        <c:crossBetween val="between"/>
      </c:valAx>
      <c:catAx>
        <c:axId val="74591232"/>
        <c:scaling>
          <c:orientation val="minMax"/>
        </c:scaling>
        <c:delete val="1"/>
        <c:axPos val="b"/>
        <c:numFmt formatCode="General" sourceLinked="1"/>
        <c:tickLblPos val="nextTo"/>
        <c:crossAx val="74597120"/>
        <c:crosses val="autoZero"/>
        <c:lblAlgn val="ctr"/>
        <c:lblOffset val="100"/>
      </c:catAx>
      <c:valAx>
        <c:axId val="74597120"/>
        <c:scaling>
          <c:orientation val="minMax"/>
        </c:scaling>
        <c:delete val="1"/>
        <c:axPos val="l"/>
        <c:numFmt formatCode="General" sourceLinked="1"/>
        <c:tickLblPos val="nextTo"/>
        <c:crossAx val="74591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4622464"/>
        <c:axId val="746243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обществознанию'!#REF!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4642560"/>
        <c:axId val="74644096"/>
      </c:lineChart>
      <c:catAx>
        <c:axId val="746224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624384"/>
        <c:crosses val="autoZero"/>
        <c:lblAlgn val="ctr"/>
        <c:lblOffset val="100"/>
        <c:tickLblSkip val="1"/>
        <c:tickMarkSkip val="1"/>
      </c:catAx>
      <c:valAx>
        <c:axId val="746243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622464"/>
        <c:crosses val="autoZero"/>
        <c:crossBetween val="between"/>
      </c:valAx>
      <c:catAx>
        <c:axId val="74642560"/>
        <c:scaling>
          <c:orientation val="minMax"/>
        </c:scaling>
        <c:delete val="1"/>
        <c:axPos val="b"/>
        <c:numFmt formatCode="General" sourceLinked="1"/>
        <c:tickLblPos val="nextTo"/>
        <c:crossAx val="74644096"/>
        <c:crosses val="autoZero"/>
        <c:lblAlgn val="ctr"/>
        <c:lblOffset val="100"/>
      </c:catAx>
      <c:valAx>
        <c:axId val="74644096"/>
        <c:scaling>
          <c:orientation val="minMax"/>
        </c:scaling>
        <c:delete val="1"/>
        <c:axPos val="l"/>
        <c:numFmt formatCode="General" sourceLinked="1"/>
        <c:tickLblPos val="nextTo"/>
        <c:crossAx val="74642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обществознанию выпускников 9 классов</a:t>
            </a:r>
          </a:p>
        </c:rich>
      </c:tx>
      <c:layout>
        <c:manualLayout>
          <c:xMode val="edge"/>
          <c:yMode val="edge"/>
          <c:x val="0.30599378595263532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информат'!$C$2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информат'!$A$3:$A$34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информат'!$C$3:$C$34</c:f>
              <c:numCache>
                <c:formatCode>0.0</c:formatCode>
                <c:ptCount val="32"/>
                <c:pt idx="0">
                  <c:v>19</c:v>
                </c:pt>
                <c:pt idx="1">
                  <c:v>16</c:v>
                </c:pt>
                <c:pt idx="2">
                  <c:v>14.5</c:v>
                </c:pt>
                <c:pt idx="3">
                  <c:v>3.7</c:v>
                </c:pt>
                <c:pt idx="4">
                  <c:v>13.6</c:v>
                </c:pt>
                <c:pt idx="5">
                  <c:v>16.7</c:v>
                </c:pt>
                <c:pt idx="10">
                  <c:v>13.9</c:v>
                </c:pt>
                <c:pt idx="15">
                  <c:v>21</c:v>
                </c:pt>
                <c:pt idx="19">
                  <c:v>18</c:v>
                </c:pt>
                <c:pt idx="30">
                  <c:v>19.5</c:v>
                </c:pt>
                <c:pt idx="31">
                  <c:v>14.2</c:v>
                </c:pt>
              </c:numCache>
            </c:numRef>
          </c:val>
        </c:ser>
        <c:dLbls>
          <c:showVal val="1"/>
        </c:dLbls>
        <c:gapWidth val="100"/>
        <c:axId val="69384064"/>
        <c:axId val="69385600"/>
      </c:barChart>
      <c:catAx>
        <c:axId val="69384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385600"/>
        <c:crosses val="autoZero"/>
        <c:auto val="1"/>
        <c:lblAlgn val="ctr"/>
        <c:lblOffset val="100"/>
        <c:tickLblSkip val="1"/>
        <c:tickMarkSkip val="1"/>
      </c:catAx>
      <c:valAx>
        <c:axId val="69385600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384064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888128"/>
        <c:axId val="7389004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895936"/>
        <c:axId val="73897472"/>
      </c:lineChart>
      <c:catAx>
        <c:axId val="738881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90048"/>
        <c:crosses val="autoZero"/>
        <c:lblAlgn val="ctr"/>
        <c:lblOffset val="100"/>
        <c:tickLblSkip val="1"/>
        <c:tickMarkSkip val="1"/>
      </c:catAx>
      <c:valAx>
        <c:axId val="7389004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88128"/>
        <c:crosses val="autoZero"/>
        <c:crossBetween val="between"/>
      </c:valAx>
      <c:catAx>
        <c:axId val="73895936"/>
        <c:scaling>
          <c:orientation val="minMax"/>
        </c:scaling>
        <c:delete val="1"/>
        <c:axPos val="b"/>
        <c:numFmt formatCode="General" sourceLinked="1"/>
        <c:tickLblPos val="nextTo"/>
        <c:crossAx val="73897472"/>
        <c:crosses val="autoZero"/>
        <c:lblAlgn val="ctr"/>
        <c:lblOffset val="100"/>
      </c:catAx>
      <c:valAx>
        <c:axId val="73897472"/>
        <c:scaling>
          <c:orientation val="minMax"/>
        </c:scaling>
        <c:delete val="1"/>
        <c:axPos val="l"/>
        <c:numFmt formatCode="General" sourceLinked="1"/>
        <c:tickLblPos val="nextTo"/>
        <c:crossAx val="73895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601536"/>
        <c:axId val="6962419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9625728"/>
        <c:axId val="69627264"/>
      </c:lineChart>
      <c:catAx>
        <c:axId val="696015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624192"/>
        <c:crosses val="autoZero"/>
        <c:lblAlgn val="ctr"/>
        <c:lblOffset val="100"/>
        <c:tickLblSkip val="1"/>
        <c:tickMarkSkip val="1"/>
      </c:catAx>
      <c:valAx>
        <c:axId val="6962419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601536"/>
        <c:crosses val="autoZero"/>
        <c:crossBetween val="between"/>
      </c:valAx>
      <c:catAx>
        <c:axId val="69625728"/>
        <c:scaling>
          <c:orientation val="minMax"/>
        </c:scaling>
        <c:delete val="1"/>
        <c:axPos val="b"/>
        <c:numFmt formatCode="General" sourceLinked="1"/>
        <c:tickLblPos val="nextTo"/>
        <c:crossAx val="69627264"/>
        <c:crosses val="autoZero"/>
        <c:lblAlgn val="ctr"/>
        <c:lblOffset val="100"/>
      </c:catAx>
      <c:valAx>
        <c:axId val="69627264"/>
        <c:scaling>
          <c:orientation val="minMax"/>
        </c:scaling>
        <c:delete val="1"/>
        <c:axPos val="l"/>
        <c:numFmt formatCode="General" sourceLinked="1"/>
        <c:tickLblPos val="nextTo"/>
        <c:crossAx val="69625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9652864"/>
        <c:axId val="6965478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9656576"/>
        <c:axId val="69658112"/>
      </c:lineChart>
      <c:catAx>
        <c:axId val="696528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654784"/>
        <c:crosses val="autoZero"/>
        <c:lblAlgn val="ctr"/>
        <c:lblOffset val="100"/>
        <c:tickLblSkip val="1"/>
        <c:tickMarkSkip val="1"/>
      </c:catAx>
      <c:valAx>
        <c:axId val="696547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652864"/>
        <c:crosses val="autoZero"/>
        <c:crossBetween val="between"/>
      </c:valAx>
      <c:catAx>
        <c:axId val="69656576"/>
        <c:scaling>
          <c:orientation val="minMax"/>
        </c:scaling>
        <c:delete val="1"/>
        <c:axPos val="b"/>
        <c:numFmt formatCode="General" sourceLinked="1"/>
        <c:tickLblPos val="nextTo"/>
        <c:crossAx val="69658112"/>
        <c:crosses val="autoZero"/>
        <c:lblAlgn val="ctr"/>
        <c:lblOffset val="100"/>
      </c:catAx>
      <c:valAx>
        <c:axId val="69658112"/>
        <c:scaling>
          <c:orientation val="minMax"/>
        </c:scaling>
        <c:delete val="1"/>
        <c:axPos val="l"/>
        <c:numFmt formatCode="General" sourceLinked="1"/>
        <c:tickLblPos val="nextTo"/>
        <c:crossAx val="69656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939200"/>
        <c:axId val="7395366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информат'!#REF!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955200"/>
        <c:axId val="73956736"/>
      </c:lineChart>
      <c:catAx>
        <c:axId val="739392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53664"/>
        <c:crosses val="autoZero"/>
        <c:lblAlgn val="ctr"/>
        <c:lblOffset val="100"/>
        <c:tickLblSkip val="1"/>
        <c:tickMarkSkip val="1"/>
      </c:catAx>
      <c:valAx>
        <c:axId val="7395366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939200"/>
        <c:crosses val="autoZero"/>
        <c:crossBetween val="between"/>
      </c:valAx>
      <c:catAx>
        <c:axId val="73955200"/>
        <c:scaling>
          <c:orientation val="minMax"/>
        </c:scaling>
        <c:delete val="1"/>
        <c:axPos val="b"/>
        <c:numFmt formatCode="General" sourceLinked="1"/>
        <c:tickLblPos val="nextTo"/>
        <c:crossAx val="73956736"/>
        <c:crosses val="autoZero"/>
        <c:lblAlgn val="ctr"/>
        <c:lblOffset val="100"/>
      </c:catAx>
      <c:valAx>
        <c:axId val="73956736"/>
        <c:scaling>
          <c:orientation val="minMax"/>
        </c:scaling>
        <c:delete val="1"/>
        <c:axPos val="l"/>
        <c:numFmt formatCode="General" sourceLinked="1"/>
        <c:tickLblPos val="nextTo"/>
        <c:crossAx val="73955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обществознанию выпускников 9 классов</a:t>
            </a:r>
          </a:p>
        </c:rich>
      </c:tx>
      <c:layout>
        <c:manualLayout>
          <c:xMode val="edge"/>
          <c:yMode val="edge"/>
          <c:x val="0.30599374500152798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52E-2"/>
          <c:y val="4.9822064056939501E-2"/>
          <c:w val="0.96913171084626215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английскому'!$C$2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английскому'!$A$3:$A$34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английскому'!$C$3:$C$34</c:f>
              <c:numCache>
                <c:formatCode>0.0</c:formatCode>
                <c:ptCount val="32"/>
                <c:pt idx="1">
                  <c:v>57</c:v>
                </c:pt>
                <c:pt idx="4">
                  <c:v>53.8</c:v>
                </c:pt>
                <c:pt idx="6">
                  <c:v>49.5</c:v>
                </c:pt>
                <c:pt idx="10">
                  <c:v>53.3</c:v>
                </c:pt>
                <c:pt idx="31">
                  <c:v>53.3</c:v>
                </c:pt>
              </c:numCache>
            </c:numRef>
          </c:val>
        </c:ser>
        <c:dLbls>
          <c:showVal val="1"/>
        </c:dLbls>
        <c:gapWidth val="100"/>
        <c:axId val="68600960"/>
        <c:axId val="68602496"/>
      </c:barChart>
      <c:catAx>
        <c:axId val="68600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602496"/>
        <c:crosses val="autoZero"/>
        <c:auto val="1"/>
        <c:lblAlgn val="ctr"/>
        <c:lblOffset val="100"/>
        <c:tickLblSkip val="1"/>
        <c:tickMarkSkip val="1"/>
      </c:catAx>
      <c:valAx>
        <c:axId val="68602496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8600960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8509056"/>
        <c:axId val="6851123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512768"/>
        <c:axId val="68530944"/>
      </c:lineChart>
      <c:catAx>
        <c:axId val="685090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511232"/>
        <c:crosses val="autoZero"/>
        <c:lblAlgn val="ctr"/>
        <c:lblOffset val="100"/>
        <c:tickLblSkip val="1"/>
        <c:tickMarkSkip val="1"/>
      </c:catAx>
      <c:valAx>
        <c:axId val="6851123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509056"/>
        <c:crosses val="autoZero"/>
        <c:crossBetween val="between"/>
      </c:valAx>
      <c:catAx>
        <c:axId val="68512768"/>
        <c:scaling>
          <c:orientation val="minMax"/>
        </c:scaling>
        <c:delete val="1"/>
        <c:axPos val="b"/>
        <c:numFmt formatCode="General" sourceLinked="1"/>
        <c:tickLblPos val="nextTo"/>
        <c:crossAx val="68530944"/>
        <c:crosses val="autoZero"/>
        <c:lblAlgn val="ctr"/>
        <c:lblOffset val="100"/>
      </c:catAx>
      <c:valAx>
        <c:axId val="68530944"/>
        <c:scaling>
          <c:orientation val="minMax"/>
        </c:scaling>
        <c:delete val="1"/>
        <c:axPos val="l"/>
        <c:numFmt formatCode="General" sourceLinked="1"/>
        <c:tickLblPos val="nextTo"/>
        <c:crossAx val="68512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336320"/>
        <c:axId val="7333824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344128"/>
        <c:axId val="73345664"/>
      </c:lineChart>
      <c:catAx>
        <c:axId val="733363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338240"/>
        <c:crosses val="autoZero"/>
        <c:lblAlgn val="ctr"/>
        <c:lblOffset val="100"/>
        <c:tickLblSkip val="1"/>
        <c:tickMarkSkip val="1"/>
      </c:catAx>
      <c:valAx>
        <c:axId val="7333824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336320"/>
        <c:crosses val="autoZero"/>
        <c:crossBetween val="between"/>
      </c:valAx>
      <c:catAx>
        <c:axId val="73344128"/>
        <c:scaling>
          <c:orientation val="minMax"/>
        </c:scaling>
        <c:delete val="1"/>
        <c:axPos val="b"/>
        <c:numFmt formatCode="General" sourceLinked="1"/>
        <c:tickLblPos val="nextTo"/>
        <c:crossAx val="73345664"/>
        <c:crosses val="autoZero"/>
        <c:lblAlgn val="ctr"/>
        <c:lblOffset val="100"/>
      </c:catAx>
      <c:valAx>
        <c:axId val="73345664"/>
        <c:scaling>
          <c:orientation val="minMax"/>
        </c:scaling>
        <c:delete val="1"/>
        <c:axPos val="l"/>
        <c:numFmt formatCode="General" sourceLinked="1"/>
        <c:tickLblPos val="nextTo"/>
        <c:crossAx val="73344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375104"/>
        <c:axId val="7338547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387008"/>
        <c:axId val="73401088"/>
      </c:lineChart>
      <c:catAx>
        <c:axId val="733751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385472"/>
        <c:crosses val="autoZero"/>
        <c:lblAlgn val="ctr"/>
        <c:lblOffset val="100"/>
        <c:tickLblSkip val="1"/>
        <c:tickMarkSkip val="1"/>
      </c:catAx>
      <c:valAx>
        <c:axId val="7338547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375104"/>
        <c:crosses val="autoZero"/>
        <c:crossBetween val="between"/>
      </c:valAx>
      <c:catAx>
        <c:axId val="73387008"/>
        <c:scaling>
          <c:orientation val="minMax"/>
        </c:scaling>
        <c:delete val="1"/>
        <c:axPos val="b"/>
        <c:numFmt formatCode="General" sourceLinked="1"/>
        <c:tickLblPos val="nextTo"/>
        <c:crossAx val="73401088"/>
        <c:crosses val="autoZero"/>
        <c:lblAlgn val="ctr"/>
        <c:lblOffset val="100"/>
      </c:catAx>
      <c:valAx>
        <c:axId val="73401088"/>
        <c:scaling>
          <c:orientation val="minMax"/>
        </c:scaling>
        <c:delete val="1"/>
        <c:axPos val="l"/>
        <c:numFmt formatCode="General" sourceLinked="1"/>
        <c:tickLblPos val="nextTo"/>
        <c:crossAx val="73387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3422336"/>
        <c:axId val="7342425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'Оценки по английскому'!#REF!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3430144"/>
        <c:axId val="73431680"/>
      </c:lineChart>
      <c:catAx>
        <c:axId val="734223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24256"/>
        <c:crosses val="autoZero"/>
        <c:lblAlgn val="ctr"/>
        <c:lblOffset val="100"/>
        <c:tickLblSkip val="1"/>
        <c:tickMarkSkip val="1"/>
      </c:catAx>
      <c:valAx>
        <c:axId val="7342425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422336"/>
        <c:crosses val="autoZero"/>
        <c:crossBetween val="between"/>
      </c:valAx>
      <c:catAx>
        <c:axId val="73430144"/>
        <c:scaling>
          <c:orientation val="minMax"/>
        </c:scaling>
        <c:delete val="1"/>
        <c:axPos val="b"/>
        <c:numFmt formatCode="General" sourceLinked="1"/>
        <c:tickLblPos val="nextTo"/>
        <c:crossAx val="73431680"/>
        <c:crosses val="autoZero"/>
        <c:lblAlgn val="ctr"/>
        <c:lblOffset val="100"/>
      </c:catAx>
      <c:valAx>
        <c:axId val="73431680"/>
        <c:scaling>
          <c:orientation val="minMax"/>
        </c:scaling>
        <c:delete val="1"/>
        <c:axPos val="l"/>
        <c:numFmt formatCode="General" sourceLinked="1"/>
        <c:tickLblPos val="nextTo"/>
        <c:crossAx val="73430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Рейтинг ОУ Кинельского управления по итогам ГИА 2011 по обществознанию выпускников 9 классов</a:t>
            </a:r>
          </a:p>
        </c:rich>
      </c:tx>
      <c:layout>
        <c:manualLayout>
          <c:xMode val="edge"/>
          <c:yMode val="edge"/>
          <c:x val="0.30599374500152798"/>
          <c:y val="3.50319911078730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689886265130848E-2"/>
          <c:y val="4.9822064056939536E-2"/>
          <c:w val="0.96913171084626193"/>
          <c:h val="0.53380782918149461"/>
        </c:manualLayout>
      </c:layout>
      <c:barChart>
        <c:barDir val="col"/>
        <c:grouping val="clustered"/>
        <c:ser>
          <c:idx val="0"/>
          <c:order val="0"/>
          <c:tx>
            <c:strRef>
              <c:f>'Оценки по литерат'!$C$2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Val val="1"/>
          </c:dLbls>
          <c:cat>
            <c:strRef>
              <c:f>'Оценки по литерат'!$A$3:$A$34</c:f>
              <c:strCache>
                <c:ptCount val="32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ИТОГО по городу:</c:v>
                </c:pt>
                <c:pt idx="11">
                  <c:v>МОУ Алакаевская СОШ</c:v>
                </c:pt>
                <c:pt idx="12">
                  <c:v>МОУ Бобровская СОШ</c:v>
                </c:pt>
                <c:pt idx="13">
                  <c:v>МОУ Богдановская СОШ</c:v>
                </c:pt>
                <c:pt idx="14">
                  <c:v>МОУ Большемалышевская ООШ</c:v>
                </c:pt>
                <c:pt idx="15">
                  <c:v>МОУ Бузаевская СОШ</c:v>
                </c:pt>
                <c:pt idx="16">
                  <c:v>МОУ Георгиевская СОШ</c:v>
                </c:pt>
                <c:pt idx="17">
                  <c:v>МОУ Домашкинская СОШ</c:v>
                </c:pt>
                <c:pt idx="18">
                  <c:v>МОУ Кинельская СОШ</c:v>
                </c:pt>
                <c:pt idx="19">
                  <c:v>МОУ Комсомольская СОШ</c:v>
                </c:pt>
                <c:pt idx="20">
                  <c:v>МОУ Красносамарская СОШ</c:v>
                </c:pt>
                <c:pt idx="21">
                  <c:v>МОУ М-малышевская СОШ</c:v>
                </c:pt>
                <c:pt idx="22">
                  <c:v>МОУ Новосарбайская СОШ</c:v>
                </c:pt>
                <c:pt idx="23">
                  <c:v>МОУ Октябрьская СОШ</c:v>
                </c:pt>
                <c:pt idx="24">
                  <c:v>МОУ Парфеновская ООШ</c:v>
                </c:pt>
                <c:pt idx="25">
                  <c:v>МОУ Покровская ООШ</c:v>
                </c:pt>
                <c:pt idx="26">
                  <c:v>МОУ Сколковская СОШ</c:v>
                </c:pt>
                <c:pt idx="27">
                  <c:v>МОУ Сырейская СОШ</c:v>
                </c:pt>
                <c:pt idx="28">
                  <c:v>МОУ Чубовская СОШ</c:v>
                </c:pt>
                <c:pt idx="29">
                  <c:v>МОУ Язевская ООШ</c:v>
                </c:pt>
                <c:pt idx="30">
                  <c:v>ИТОГО по району:</c:v>
                </c:pt>
                <c:pt idx="31">
                  <c:v>ИТОГО по округу:</c:v>
                </c:pt>
              </c:strCache>
            </c:strRef>
          </c:cat>
          <c:val>
            <c:numRef>
              <c:f>'Оценки по литерат'!$C$3:$C$34</c:f>
              <c:numCache>
                <c:formatCode>0.0</c:formatCode>
                <c:ptCount val="32"/>
                <c:pt idx="4">
                  <c:v>18.7</c:v>
                </c:pt>
                <c:pt idx="10">
                  <c:v>18.7</c:v>
                </c:pt>
                <c:pt idx="21">
                  <c:v>16</c:v>
                </c:pt>
                <c:pt idx="27">
                  <c:v>4</c:v>
                </c:pt>
                <c:pt idx="30">
                  <c:v>10</c:v>
                </c:pt>
                <c:pt idx="31">
                  <c:v>15.2</c:v>
                </c:pt>
              </c:numCache>
            </c:numRef>
          </c:val>
        </c:ser>
        <c:dLbls>
          <c:showVal val="1"/>
        </c:dLbls>
        <c:gapWidth val="100"/>
        <c:axId val="74337664"/>
        <c:axId val="69031040"/>
      </c:barChart>
      <c:catAx>
        <c:axId val="74337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031040"/>
        <c:crosses val="autoZero"/>
        <c:auto val="1"/>
        <c:lblAlgn val="ctr"/>
        <c:lblOffset val="100"/>
        <c:tickLblSkip val="1"/>
        <c:tickMarkSkip val="1"/>
      </c:catAx>
      <c:valAx>
        <c:axId val="69031040"/>
        <c:scaling>
          <c:orientation val="minMax"/>
        </c:scaling>
        <c:axPos val="l"/>
        <c:numFmt formatCode="0.0" sourceLinked="1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4337664"/>
        <c:crosses val="autoZero"/>
        <c:crossBetween val="between"/>
        <c:majorUnit val="5"/>
      </c:valAx>
    </c:plotArea>
    <c:plotVisOnly val="1"/>
    <c:dispBlanksAs val="gap"/>
  </c:chart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среднего балла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378240"/>
        <c:axId val="7438451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386048"/>
        <c:axId val="74387840"/>
      </c:lineChart>
      <c:catAx>
        <c:axId val="743782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84512"/>
        <c:crosses val="autoZero"/>
        <c:lblAlgn val="ctr"/>
        <c:lblOffset val="100"/>
        <c:tickLblSkip val="1"/>
        <c:tickMarkSkip val="1"/>
      </c:catAx>
      <c:valAx>
        <c:axId val="7438451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378240"/>
        <c:crosses val="autoZero"/>
        <c:crossBetween val="between"/>
      </c:valAx>
      <c:catAx>
        <c:axId val="74386048"/>
        <c:scaling>
          <c:orientation val="minMax"/>
        </c:scaling>
        <c:delete val="1"/>
        <c:axPos val="b"/>
        <c:tickLblPos val="nextTo"/>
        <c:crossAx val="74387840"/>
        <c:crosses val="autoZero"/>
        <c:lblAlgn val="ctr"/>
        <c:lblOffset val="100"/>
      </c:catAx>
      <c:valAx>
        <c:axId val="74387840"/>
        <c:scaling>
          <c:orientation val="minMax"/>
        </c:scaling>
        <c:delete val="1"/>
        <c:axPos val="l"/>
        <c:numFmt formatCode="General" sourceLinked="1"/>
        <c:tickLblPos val="nextTo"/>
        <c:crossAx val="74386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оценок за тест  результатов ГИА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404992"/>
        <c:axId val="74406912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420992"/>
        <c:axId val="74422528"/>
      </c:lineChart>
      <c:catAx>
        <c:axId val="74404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06912"/>
        <c:crosses val="autoZero"/>
        <c:lblAlgn val="ctr"/>
        <c:lblOffset val="100"/>
        <c:tickLblSkip val="1"/>
        <c:tickMarkSkip val="1"/>
      </c:catAx>
      <c:valAx>
        <c:axId val="7440691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04992"/>
        <c:crosses val="autoZero"/>
        <c:crossBetween val="between"/>
      </c:valAx>
      <c:catAx>
        <c:axId val="74420992"/>
        <c:scaling>
          <c:orientation val="minMax"/>
        </c:scaling>
        <c:delete val="1"/>
        <c:axPos val="b"/>
        <c:tickLblPos val="nextTo"/>
        <c:crossAx val="74422528"/>
        <c:crosses val="autoZero"/>
        <c:lblAlgn val="ctr"/>
        <c:lblOffset val="100"/>
      </c:catAx>
      <c:valAx>
        <c:axId val="74422528"/>
        <c:scaling>
          <c:orientation val="minMax"/>
        </c:scaling>
        <c:delete val="1"/>
        <c:axPos val="l"/>
        <c:numFmt formatCode="General" sourceLinked="1"/>
        <c:tickLblPos val="nextTo"/>
        <c:crossAx val="74420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качества обучения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464256"/>
        <c:axId val="74474624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476160"/>
        <c:axId val="74482048"/>
      </c:lineChart>
      <c:catAx>
        <c:axId val="744642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74624"/>
        <c:crosses val="autoZero"/>
        <c:lblAlgn val="ctr"/>
        <c:lblOffset val="100"/>
        <c:tickLblSkip val="1"/>
        <c:tickMarkSkip val="1"/>
      </c:catAx>
      <c:valAx>
        <c:axId val="7447462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64256"/>
        <c:crosses val="autoZero"/>
        <c:crossBetween val="between"/>
      </c:valAx>
      <c:catAx>
        <c:axId val="74476160"/>
        <c:scaling>
          <c:orientation val="minMax"/>
        </c:scaling>
        <c:delete val="1"/>
        <c:axPos val="b"/>
        <c:tickLblPos val="nextTo"/>
        <c:crossAx val="74482048"/>
        <c:crosses val="autoZero"/>
        <c:lblAlgn val="ctr"/>
        <c:lblOffset val="100"/>
      </c:catAx>
      <c:valAx>
        <c:axId val="74482048"/>
        <c:scaling>
          <c:orientation val="minMax"/>
        </c:scaling>
        <c:delete val="1"/>
        <c:axPos val="l"/>
        <c:numFmt formatCode="General" sourceLinked="1"/>
        <c:tickLblPos val="nextTo"/>
        <c:crossAx val="74476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Динамика уровня обученности за 2008-2009 гг.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4499200"/>
        <c:axId val="74501120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74511104"/>
        <c:axId val="74512640"/>
      </c:lineChart>
      <c:catAx>
        <c:axId val="744992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501120"/>
        <c:crosses val="autoZero"/>
        <c:lblAlgn val="ctr"/>
        <c:lblOffset val="100"/>
        <c:tickLblSkip val="1"/>
        <c:tickMarkSkip val="1"/>
      </c:catAx>
      <c:valAx>
        <c:axId val="7450112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499200"/>
        <c:crosses val="autoZero"/>
        <c:crossBetween val="between"/>
      </c:valAx>
      <c:catAx>
        <c:axId val="74511104"/>
        <c:scaling>
          <c:orientation val="minMax"/>
        </c:scaling>
        <c:delete val="1"/>
        <c:axPos val="b"/>
        <c:tickLblPos val="nextTo"/>
        <c:crossAx val="74512640"/>
        <c:crosses val="autoZero"/>
        <c:lblAlgn val="ctr"/>
        <c:lblOffset val="100"/>
      </c:catAx>
      <c:valAx>
        <c:axId val="74512640"/>
        <c:scaling>
          <c:orientation val="minMax"/>
        </c:scaling>
        <c:delete val="1"/>
        <c:axPos val="l"/>
        <c:numFmt formatCode="General" sourceLinked="1"/>
        <c:tickLblPos val="nextTo"/>
        <c:crossAx val="74511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0"/>
          <c:tx>
            <c:strRef>
              <c:f>'средний балл'!#REF!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'средний балл'!#REF!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'средний балл'!#REF!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5316608"/>
        <c:axId val="75326976"/>
      </c:barChart>
      <c:lineChart>
        <c:grouping val="standard"/>
        <c:ser>
          <c:idx val="0"/>
          <c:order val="1"/>
          <c:tx>
            <c:strRef>
              <c:f>'средний балл'!#REF!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'средний балл'!#REF!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'средний балл'!#REF!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328512"/>
        <c:axId val="75338496"/>
      </c:lineChart>
      <c:catAx>
        <c:axId val="753166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326976"/>
        <c:crosses val="autoZero"/>
        <c:lblAlgn val="ctr"/>
        <c:lblOffset val="100"/>
        <c:tickLblSkip val="1"/>
        <c:tickMarkSkip val="1"/>
      </c:catAx>
      <c:valAx>
        <c:axId val="7532697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316608"/>
        <c:crosses val="autoZero"/>
        <c:crossBetween val="between"/>
      </c:valAx>
      <c:catAx>
        <c:axId val="75328512"/>
        <c:scaling>
          <c:orientation val="minMax"/>
        </c:scaling>
        <c:delete val="1"/>
        <c:axPos val="b"/>
        <c:numFmt formatCode="General" sourceLinked="1"/>
        <c:tickLblPos val="nextTo"/>
        <c:crossAx val="75338496"/>
        <c:crosses val="autoZero"/>
        <c:lblAlgn val="ctr"/>
        <c:lblOffset val="100"/>
      </c:catAx>
      <c:valAx>
        <c:axId val="75338496"/>
        <c:scaling>
          <c:orientation val="minMax"/>
        </c:scaling>
        <c:delete val="1"/>
        <c:axPos val="l"/>
        <c:numFmt formatCode="General" sourceLinked="1"/>
        <c:tickLblPos val="nextTo"/>
        <c:crossAx val="7532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2008-2012 гг.</a:t>
            </a:r>
          </a:p>
        </c:rich>
      </c:tx>
      <c:layout>
        <c:manualLayout>
          <c:xMode val="edge"/>
          <c:yMode val="edge"/>
          <c:x val="0.11713278310090756"/>
          <c:y val="2.5104602510460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18730816751994E-2"/>
          <c:y val="0.1456313556191762"/>
          <c:w val="0.92163769006924168"/>
          <c:h val="0.72492052574878829"/>
        </c:manualLayout>
      </c:layout>
      <c:lineChart>
        <c:grouping val="standard"/>
        <c:ser>
          <c:idx val="1"/>
          <c:order val="0"/>
          <c:tx>
            <c:strRef>
              <c:f>'средний балл'!$B$4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</c:dPt>
          <c:cat>
            <c:strRef>
              <c:f>'средний балл'!$A$5:$A$8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балл'!$B$5:$B$8</c:f>
              <c:numCache>
                <c:formatCode>General</c:formatCode>
                <c:ptCount val="4"/>
                <c:pt idx="0">
                  <c:v>16.2</c:v>
                </c:pt>
                <c:pt idx="1">
                  <c:v>14.2</c:v>
                </c:pt>
                <c:pt idx="2">
                  <c:v>15.5</c:v>
                </c:pt>
              </c:numCache>
            </c:numRef>
          </c:val>
        </c:ser>
        <c:marker val="1"/>
        <c:axId val="69231360"/>
        <c:axId val="69233280"/>
      </c:lineChart>
      <c:lineChart>
        <c:grouping val="standard"/>
        <c:ser>
          <c:idx val="0"/>
          <c:order val="1"/>
          <c:tx>
            <c:strRef>
              <c:f>'средний балл'!$C$4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'средний балл'!$A$5:$A$8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балл'!$C$5:$C$8</c:f>
              <c:numCache>
                <c:formatCode>General</c:formatCode>
                <c:ptCount val="4"/>
                <c:pt idx="0">
                  <c:v>19</c:v>
                </c:pt>
                <c:pt idx="1">
                  <c:v>14</c:v>
                </c:pt>
                <c:pt idx="2">
                  <c:v>17.399999999999999</c:v>
                </c:pt>
                <c:pt idx="3">
                  <c:v>19.100000000000001</c:v>
                </c:pt>
              </c:numCache>
            </c:numRef>
          </c:val>
        </c:ser>
        <c:ser>
          <c:idx val="2"/>
          <c:order val="2"/>
          <c:tx>
            <c:strRef>
              <c:f>'средний балл'!$D$4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'средний балл'!$A$5:$A$8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балл'!$D$5:$D$8</c:f>
              <c:numCache>
                <c:formatCode>0.0</c:formatCode>
                <c:ptCount val="4"/>
                <c:pt idx="0">
                  <c:v>14.6</c:v>
                </c:pt>
                <c:pt idx="1">
                  <c:v>10.8</c:v>
                </c:pt>
                <c:pt idx="2">
                  <c:v>12.7</c:v>
                </c:pt>
                <c:pt idx="3" formatCode="General">
                  <c:v>14.9</c:v>
                </c:pt>
              </c:numCache>
            </c:numRef>
          </c:val>
        </c:ser>
        <c:ser>
          <c:idx val="3"/>
          <c:order val="3"/>
          <c:tx>
            <c:strRef>
              <c:f>'средний балл'!$E$4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'средний балл'!$A$5:$A$8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балл'!$E$5:$E$8</c:f>
              <c:numCache>
                <c:formatCode>0.0</c:formatCode>
                <c:ptCount val="4"/>
                <c:pt idx="0">
                  <c:v>11.34</c:v>
                </c:pt>
                <c:pt idx="1">
                  <c:v>9.8000000000000007</c:v>
                </c:pt>
                <c:pt idx="2">
                  <c:v>10.73</c:v>
                </c:pt>
                <c:pt idx="3" formatCode="General">
                  <c:v>10.3</c:v>
                </c:pt>
              </c:numCache>
            </c:numRef>
          </c:val>
        </c:ser>
        <c:ser>
          <c:idx val="4"/>
          <c:order val="4"/>
          <c:tx>
            <c:strRef>
              <c:f>'средний балл'!$F$4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'средний балл'!$A$5:$A$8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балл'!$F$5:$F$8</c:f>
              <c:numCache>
                <c:formatCode>0.0</c:formatCode>
                <c:ptCount val="4"/>
                <c:pt idx="0">
                  <c:v>11.79</c:v>
                </c:pt>
                <c:pt idx="1">
                  <c:v>9.0399999999999991</c:v>
                </c:pt>
                <c:pt idx="2">
                  <c:v>10.67</c:v>
                </c:pt>
                <c:pt idx="3" formatCode="General">
                  <c:v>9</c:v>
                </c:pt>
              </c:numCache>
            </c:numRef>
          </c:val>
        </c:ser>
        <c:marker val="1"/>
        <c:axId val="69243264"/>
        <c:axId val="69244800"/>
      </c:lineChart>
      <c:catAx>
        <c:axId val="69231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233280"/>
        <c:crosses val="autoZero"/>
        <c:lblAlgn val="ctr"/>
        <c:lblOffset val="100"/>
        <c:tickLblSkip val="1"/>
        <c:tickMarkSkip val="1"/>
      </c:catAx>
      <c:valAx>
        <c:axId val="69233280"/>
        <c:scaling>
          <c:orientation val="minMax"/>
          <c:max val="2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231360"/>
        <c:crosses val="autoZero"/>
        <c:crossBetween val="between"/>
      </c:valAx>
      <c:catAx>
        <c:axId val="69243264"/>
        <c:scaling>
          <c:orientation val="minMax"/>
        </c:scaling>
        <c:delete val="1"/>
        <c:axPos val="b"/>
        <c:tickLblPos val="nextTo"/>
        <c:crossAx val="69244800"/>
        <c:crosses val="autoZero"/>
        <c:lblAlgn val="ctr"/>
        <c:lblOffset val="100"/>
      </c:catAx>
      <c:valAx>
        <c:axId val="69244800"/>
        <c:scaling>
          <c:orientation val="minMax"/>
        </c:scaling>
        <c:delete val="1"/>
        <c:axPos val="l"/>
        <c:numFmt formatCode="General" sourceLinked="1"/>
        <c:tickLblPos val="nextTo"/>
        <c:crossAx val="6924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39791563811088"/>
          <c:y val="3.2362523470928051E-2"/>
          <c:w val="9.7076051111354145E-2"/>
          <c:h val="0.349515253486022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ГИА за 2008-2012 гг. </a:t>
            </a:r>
          </a:p>
        </c:rich>
      </c:tx>
      <c:layout>
        <c:manualLayout>
          <c:xMode val="edge"/>
          <c:yMode val="edge"/>
          <c:x val="0.31383039709964311"/>
          <c:y val="4.20168067226890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973186676965721E-2"/>
          <c:y val="0.1915586693210386"/>
          <c:w val="0.87654489113526712"/>
          <c:h val="0.64610466432011315"/>
        </c:manualLayout>
      </c:layout>
      <c:lineChart>
        <c:grouping val="standard"/>
        <c:ser>
          <c:idx val="1"/>
          <c:order val="0"/>
          <c:tx>
            <c:strRef>
              <c:f>'средний балл'!$I$4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</c:dPt>
          <c:cat>
            <c:strRef>
              <c:f>'средний балл'!$H$5:$H$8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балл'!$I$5:$I$8</c:f>
              <c:numCache>
                <c:formatCode>General</c:formatCode>
                <c:ptCount val="4"/>
                <c:pt idx="0">
                  <c:v>3.7</c:v>
                </c:pt>
                <c:pt idx="1">
                  <c:v>3.4</c:v>
                </c:pt>
                <c:pt idx="2">
                  <c:v>3.6</c:v>
                </c:pt>
              </c:numCache>
            </c:numRef>
          </c:val>
        </c:ser>
        <c:ser>
          <c:idx val="0"/>
          <c:order val="1"/>
          <c:tx>
            <c:strRef>
              <c:f>'средний балл'!$J$4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'средний балл'!$H$5:$H$8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балл'!$J$5:$J$8</c:f>
              <c:numCache>
                <c:formatCode>General</c:formatCode>
                <c:ptCount val="4"/>
                <c:pt idx="0">
                  <c:v>4</c:v>
                </c:pt>
                <c:pt idx="1">
                  <c:v>3.4</c:v>
                </c:pt>
                <c:pt idx="2">
                  <c:v>3.9</c:v>
                </c:pt>
                <c:pt idx="3">
                  <c:v>4.0999999999999996</c:v>
                </c:pt>
              </c:numCache>
            </c:numRef>
          </c:val>
        </c:ser>
        <c:ser>
          <c:idx val="2"/>
          <c:order val="2"/>
          <c:tx>
            <c:strRef>
              <c:f>'средний балл'!$K$4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'средний балл'!$H$5:$H$8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балл'!$K$5:$K$8</c:f>
              <c:numCache>
                <c:formatCode>0.0</c:formatCode>
                <c:ptCount val="4"/>
                <c:pt idx="0">
                  <c:v>3.5</c:v>
                </c:pt>
                <c:pt idx="1">
                  <c:v>3</c:v>
                </c:pt>
                <c:pt idx="2">
                  <c:v>3.3</c:v>
                </c:pt>
                <c:pt idx="3" formatCode="General">
                  <c:v>3.6</c:v>
                </c:pt>
              </c:numCache>
            </c:numRef>
          </c:val>
        </c:ser>
        <c:ser>
          <c:idx val="3"/>
          <c:order val="3"/>
          <c:tx>
            <c:strRef>
              <c:f>'средний балл'!$L$4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'средний балл'!$H$5:$H$8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балл'!$L$5:$L$8</c:f>
              <c:numCache>
                <c:formatCode>0.0</c:formatCode>
                <c:ptCount val="4"/>
                <c:pt idx="0">
                  <c:v>3.84</c:v>
                </c:pt>
                <c:pt idx="1">
                  <c:v>3.58</c:v>
                </c:pt>
                <c:pt idx="2">
                  <c:v>3.73</c:v>
                </c:pt>
                <c:pt idx="3" formatCode="General">
                  <c:v>3.6</c:v>
                </c:pt>
              </c:numCache>
            </c:numRef>
          </c:val>
        </c:ser>
        <c:ser>
          <c:idx val="4"/>
          <c:order val="4"/>
          <c:tx>
            <c:strRef>
              <c:f>'средний балл'!$M$4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'средний балл'!$H$5:$H$8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балл'!$M$5:$M$8</c:f>
              <c:numCache>
                <c:formatCode>0.0</c:formatCode>
                <c:ptCount val="4"/>
                <c:pt idx="0">
                  <c:v>3.8</c:v>
                </c:pt>
                <c:pt idx="1">
                  <c:v>3.4</c:v>
                </c:pt>
                <c:pt idx="2">
                  <c:v>3.7</c:v>
                </c:pt>
                <c:pt idx="3" formatCode="General">
                  <c:v>3.4</c:v>
                </c:pt>
              </c:numCache>
            </c:numRef>
          </c:val>
        </c:ser>
        <c:marker val="1"/>
        <c:axId val="69404160"/>
        <c:axId val="69406080"/>
      </c:lineChart>
      <c:catAx>
        <c:axId val="69404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406080"/>
        <c:crosses val="autoZero"/>
        <c:lblAlgn val="ctr"/>
        <c:lblOffset val="100"/>
        <c:tickLblSkip val="1"/>
        <c:tickMarkSkip val="1"/>
      </c:catAx>
      <c:valAx>
        <c:axId val="694060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40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0555447017958"/>
          <c:y val="3.5714328178498712E-2"/>
          <c:w val="8.754225545268994E-2"/>
          <c:h val="0.451299237891938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результатов ГИА за 2008-2012 гг.</a:t>
            </a:r>
          </a:p>
        </c:rich>
      </c:tx>
      <c:layout>
        <c:manualLayout>
          <c:xMode val="edge"/>
          <c:yMode val="edge"/>
          <c:x val="0.16724756252315306"/>
          <c:y val="2.92887029288702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440627094973657E-2"/>
          <c:y val="0.16451658251011117"/>
          <c:w val="0.90442993383724635"/>
          <c:h val="0.73871171362383259"/>
        </c:manualLayout>
      </c:layout>
      <c:lineChart>
        <c:grouping val="standard"/>
        <c:ser>
          <c:idx val="1"/>
          <c:order val="0"/>
          <c:tx>
            <c:strRef>
              <c:f>'средний балл'!$B$28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</c:dPt>
          <c:cat>
            <c:strRef>
              <c:f>'средний балл'!$A$29:$A$32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балл'!$B$29:$B$32</c:f>
              <c:numCache>
                <c:formatCode>General</c:formatCode>
                <c:ptCount val="4"/>
                <c:pt idx="0">
                  <c:v>32.700000000000003</c:v>
                </c:pt>
                <c:pt idx="1">
                  <c:v>31.9</c:v>
                </c:pt>
                <c:pt idx="2">
                  <c:v>32.4</c:v>
                </c:pt>
              </c:numCache>
            </c:numRef>
          </c:val>
        </c:ser>
        <c:ser>
          <c:idx val="0"/>
          <c:order val="1"/>
          <c:tx>
            <c:strRef>
              <c:f>'средний балл'!$C$28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'средний балл'!$A$29:$A$32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балл'!$C$29:$C$32</c:f>
              <c:numCache>
                <c:formatCode>General</c:formatCode>
                <c:ptCount val="4"/>
                <c:pt idx="0">
                  <c:v>31</c:v>
                </c:pt>
                <c:pt idx="1">
                  <c:v>28.8</c:v>
                </c:pt>
                <c:pt idx="2">
                  <c:v>30</c:v>
                </c:pt>
                <c:pt idx="3">
                  <c:v>31.9</c:v>
                </c:pt>
              </c:numCache>
            </c:numRef>
          </c:val>
        </c:ser>
        <c:ser>
          <c:idx val="2"/>
          <c:order val="2"/>
          <c:tx>
            <c:strRef>
              <c:f>'средний балл'!$D$28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'средний балл'!$A$29:$A$32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балл'!$D$29:$D$32</c:f>
              <c:numCache>
                <c:formatCode>0.0</c:formatCode>
                <c:ptCount val="4"/>
                <c:pt idx="0">
                  <c:v>30.7</c:v>
                </c:pt>
                <c:pt idx="1">
                  <c:v>29.3</c:v>
                </c:pt>
                <c:pt idx="2">
                  <c:v>30</c:v>
                </c:pt>
                <c:pt idx="3" formatCode="General">
                  <c:v>32.4</c:v>
                </c:pt>
              </c:numCache>
            </c:numRef>
          </c:val>
        </c:ser>
        <c:ser>
          <c:idx val="3"/>
          <c:order val="3"/>
          <c:tx>
            <c:strRef>
              <c:f>'средний балл'!$E$28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'средний балл'!$A$29:$A$32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балл'!$E$29:$E$32</c:f>
              <c:numCache>
                <c:formatCode>0.0</c:formatCode>
                <c:ptCount val="4"/>
                <c:pt idx="0">
                  <c:v>32.18</c:v>
                </c:pt>
                <c:pt idx="1">
                  <c:v>29.23</c:v>
                </c:pt>
                <c:pt idx="2">
                  <c:v>31.08</c:v>
                </c:pt>
                <c:pt idx="3" formatCode="General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'средний балл'!$F$28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'средний балл'!$A$29:$A$32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балл'!$F$29:$F$32</c:f>
              <c:numCache>
                <c:formatCode>0.0</c:formatCode>
                <c:ptCount val="4"/>
                <c:pt idx="0">
                  <c:v>27.45</c:v>
                </c:pt>
                <c:pt idx="1">
                  <c:v>24.83</c:v>
                </c:pt>
                <c:pt idx="2">
                  <c:v>27.8</c:v>
                </c:pt>
                <c:pt idx="3" formatCode="General">
                  <c:v>26.3</c:v>
                </c:pt>
              </c:numCache>
            </c:numRef>
          </c:val>
        </c:ser>
        <c:marker val="1"/>
        <c:axId val="69478656"/>
        <c:axId val="69489024"/>
      </c:lineChart>
      <c:catAx>
        <c:axId val="69478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489024"/>
        <c:crosses val="autoZero"/>
        <c:lblAlgn val="ctr"/>
        <c:lblOffset val="100"/>
        <c:tickLblSkip val="1"/>
        <c:tickMarkSkip val="1"/>
      </c:catAx>
      <c:valAx>
        <c:axId val="69489024"/>
        <c:scaling>
          <c:orientation val="minMax"/>
          <c:max val="35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94786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12686904373016"/>
          <c:y val="3.5483968776690647E-2"/>
          <c:w val="9.3240199364664558E-2"/>
          <c:h val="0.34838805708023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ГИА за 2008-2012 гг. </a:t>
            </a:r>
          </a:p>
        </c:rich>
      </c:tx>
      <c:layout>
        <c:manualLayout>
          <c:xMode val="edge"/>
          <c:yMode val="edge"/>
          <c:x val="0.3168142723418314"/>
          <c:y val="4.60251046025104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9849187112566E-2"/>
          <c:y val="0.2103564025610323"/>
          <c:w val="0.92139787107129278"/>
          <c:h val="0.66343173115402498"/>
        </c:manualLayout>
      </c:layout>
      <c:lineChart>
        <c:grouping val="standard"/>
        <c:ser>
          <c:idx val="1"/>
          <c:order val="0"/>
          <c:tx>
            <c:strRef>
              <c:f>'средний балл'!$I$28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</c:dPt>
          <c:cat>
            <c:strRef>
              <c:f>'средний балл'!$H$29:$H$32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балл'!$I$29:$I$32</c:f>
              <c:numCache>
                <c:formatCode>General</c:formatCode>
                <c:ptCount val="4"/>
                <c:pt idx="0">
                  <c:v>3.9</c:v>
                </c:pt>
                <c:pt idx="1">
                  <c:v>3.8</c:v>
                </c:pt>
                <c:pt idx="2">
                  <c:v>3.9</c:v>
                </c:pt>
              </c:numCache>
            </c:numRef>
          </c:val>
        </c:ser>
        <c:ser>
          <c:idx val="0"/>
          <c:order val="1"/>
          <c:tx>
            <c:strRef>
              <c:f>'средний балл'!$J$28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'средний балл'!$H$29:$H$32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балл'!$J$29:$J$32</c:f>
              <c:numCache>
                <c:formatCode>General</c:formatCode>
                <c:ptCount val="4"/>
                <c:pt idx="0">
                  <c:v>3.8</c:v>
                </c:pt>
                <c:pt idx="1">
                  <c:v>3.5</c:v>
                </c:pt>
                <c:pt idx="2">
                  <c:v>3.7</c:v>
                </c:pt>
                <c:pt idx="3">
                  <c:v>3.9</c:v>
                </c:pt>
              </c:numCache>
            </c:numRef>
          </c:val>
        </c:ser>
        <c:ser>
          <c:idx val="2"/>
          <c:order val="2"/>
          <c:tx>
            <c:strRef>
              <c:f>'средний балл'!$K$28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'средний балл'!$H$29:$H$32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балл'!$K$29:$K$32</c:f>
              <c:numCache>
                <c:formatCode>0.0</c:formatCode>
                <c:ptCount val="4"/>
                <c:pt idx="0">
                  <c:v>3.5</c:v>
                </c:pt>
                <c:pt idx="1">
                  <c:v>3.3</c:v>
                </c:pt>
                <c:pt idx="2">
                  <c:v>3.4</c:v>
                </c:pt>
                <c:pt idx="3" formatCode="General">
                  <c:v>3.7</c:v>
                </c:pt>
              </c:numCache>
            </c:numRef>
          </c:val>
        </c:ser>
        <c:ser>
          <c:idx val="3"/>
          <c:order val="3"/>
          <c:tx>
            <c:strRef>
              <c:f>'средний балл'!$L$28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'средний балл'!$H$29:$H$32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балл'!$L$29:$L$32</c:f>
              <c:numCache>
                <c:formatCode>0.0</c:formatCode>
                <c:ptCount val="4"/>
                <c:pt idx="0">
                  <c:v>3.57</c:v>
                </c:pt>
                <c:pt idx="1">
                  <c:v>3.34</c:v>
                </c:pt>
                <c:pt idx="2">
                  <c:v>3.48</c:v>
                </c:pt>
                <c:pt idx="3">
                  <c:v>3.5</c:v>
                </c:pt>
              </c:numCache>
            </c:numRef>
          </c:val>
        </c:ser>
        <c:ser>
          <c:idx val="4"/>
          <c:order val="4"/>
          <c:tx>
            <c:strRef>
              <c:f>'средний балл'!$M$28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'средний балл'!$H$29:$H$32</c:f>
              <c:strCache>
                <c:ptCount val="4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  <c:pt idx="3">
                  <c:v>Самарская область</c:v>
                </c:pt>
              </c:strCache>
            </c:strRef>
          </c:cat>
          <c:val>
            <c:numRef>
              <c:f>'средний балл'!$M$29:$M$32</c:f>
              <c:numCache>
                <c:formatCode>0.0</c:formatCode>
                <c:ptCount val="4"/>
                <c:pt idx="0">
                  <c:v>4.0999999999999996</c:v>
                </c:pt>
                <c:pt idx="1">
                  <c:v>4.2</c:v>
                </c:pt>
                <c:pt idx="2">
                  <c:v>4.0999999999999996</c:v>
                </c:pt>
                <c:pt idx="3" formatCode="General">
                  <c:v>4</c:v>
                </c:pt>
              </c:numCache>
            </c:numRef>
          </c:val>
        </c:ser>
        <c:marker val="1"/>
        <c:axId val="75369856"/>
        <c:axId val="75380224"/>
      </c:lineChart>
      <c:catAx>
        <c:axId val="75369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380224"/>
        <c:crosses val="autoZero"/>
        <c:lblAlgn val="ctr"/>
        <c:lblOffset val="100"/>
        <c:tickLblSkip val="1"/>
        <c:tickMarkSkip val="1"/>
      </c:catAx>
      <c:valAx>
        <c:axId val="753802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36985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6291096805008"/>
          <c:y val="4.2071280512206467E-2"/>
          <c:w val="9.6069920206485512E-2"/>
          <c:h val="0.449839076245899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Диаграмма 6.1: Показатели качества знаний по итогам ГИА 2012 по алгебре выпускников 9 классов ОУ Кинельского управления</a:t>
            </a:r>
          </a:p>
        </c:rich>
      </c:tx>
      <c:layout>
        <c:manualLayout>
          <c:xMode val="edge"/>
          <c:yMode val="edge"/>
          <c:x val="0.10921501706484642"/>
          <c:y val="3.0092592592592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29380599874705E-2"/>
          <c:y val="0.24022406436963256"/>
          <c:w val="0.93447153481134881"/>
          <c:h val="0.44506628980110224"/>
        </c:manualLayout>
      </c:layout>
      <c:barChart>
        <c:barDir val="col"/>
        <c:grouping val="clustered"/>
        <c:ser>
          <c:idx val="0"/>
          <c:order val="0"/>
          <c:tx>
            <c:strRef>
              <c:f>'качество знаний алгебра'!$I$4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61961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6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cat>
            <c:strRef>
              <c:f>'качество знаний алгебра'!$A$5:$A$33</c:f>
              <c:strCache>
                <c:ptCount val="29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МОУ Алакаевская СОШ</c:v>
                </c:pt>
                <c:pt idx="11">
                  <c:v>МОУ Бобровская СОШ</c:v>
                </c:pt>
                <c:pt idx="12">
                  <c:v>МОУ Богдановская СОШ</c:v>
                </c:pt>
                <c:pt idx="13">
                  <c:v>МОУ Большемалышевская ООШ</c:v>
                </c:pt>
                <c:pt idx="14">
                  <c:v>МОУ Бузаевская СОШ</c:v>
                </c:pt>
                <c:pt idx="15">
                  <c:v>МОУ Георгиевская СОШ</c:v>
                </c:pt>
                <c:pt idx="16">
                  <c:v>МОУ Домашкинская СОШ</c:v>
                </c:pt>
                <c:pt idx="17">
                  <c:v>МОУ Кинельская СОШ</c:v>
                </c:pt>
                <c:pt idx="18">
                  <c:v>МОУ Комсомольская СОШ</c:v>
                </c:pt>
                <c:pt idx="19">
                  <c:v>МОУ Красносамарская СОШ</c:v>
                </c:pt>
                <c:pt idx="20">
                  <c:v>МОУ М-малышевская СОШ</c:v>
                </c:pt>
                <c:pt idx="21">
                  <c:v>МОУ Новосарбайская СОШ</c:v>
                </c:pt>
                <c:pt idx="22">
                  <c:v>МОУ Октябрьская СОШ</c:v>
                </c:pt>
                <c:pt idx="23">
                  <c:v>МОУ Парфеновская ООШ</c:v>
                </c:pt>
                <c:pt idx="24">
                  <c:v>МОУ Покровская ООШ</c:v>
                </c:pt>
                <c:pt idx="25">
                  <c:v>МОУ Сколковская СОШ</c:v>
                </c:pt>
                <c:pt idx="26">
                  <c:v>МОУ Сырейская СОШ</c:v>
                </c:pt>
                <c:pt idx="27">
                  <c:v>МОУ Чубовская СОШ</c:v>
                </c:pt>
                <c:pt idx="28">
                  <c:v>МОУ Язевская ООШ</c:v>
                </c:pt>
              </c:strCache>
            </c:strRef>
          </c:cat>
          <c:val>
            <c:numRef>
              <c:f>'качество знаний алгебра'!$I$5:$I$33</c:f>
              <c:numCache>
                <c:formatCode>0%</c:formatCode>
                <c:ptCount val="29"/>
                <c:pt idx="0">
                  <c:v>0.28260869565217389</c:v>
                </c:pt>
                <c:pt idx="1">
                  <c:v>0.77272727272727271</c:v>
                </c:pt>
                <c:pt idx="2">
                  <c:v>0.38235294117647056</c:v>
                </c:pt>
                <c:pt idx="3">
                  <c:v>0.5641025641025641</c:v>
                </c:pt>
                <c:pt idx="4">
                  <c:v>0.68141592920353977</c:v>
                </c:pt>
                <c:pt idx="5">
                  <c:v>0.59090909090909094</c:v>
                </c:pt>
                <c:pt idx="6">
                  <c:v>0.5625</c:v>
                </c:pt>
                <c:pt idx="7">
                  <c:v>0.54347826086956519</c:v>
                </c:pt>
                <c:pt idx="8">
                  <c:v>0.48648648648648651</c:v>
                </c:pt>
                <c:pt idx="9">
                  <c:v>0.6</c:v>
                </c:pt>
                <c:pt idx="10">
                  <c:v>0.75</c:v>
                </c:pt>
                <c:pt idx="11">
                  <c:v>0.15384615384615385</c:v>
                </c:pt>
                <c:pt idx="12">
                  <c:v>0.5</c:v>
                </c:pt>
                <c:pt idx="13">
                  <c:v>0.16666666666666666</c:v>
                </c:pt>
                <c:pt idx="14">
                  <c:v>0.6</c:v>
                </c:pt>
                <c:pt idx="15">
                  <c:v>0.56666666666666665</c:v>
                </c:pt>
                <c:pt idx="16">
                  <c:v>0.2857142857142857</c:v>
                </c:pt>
                <c:pt idx="17">
                  <c:v>0.375</c:v>
                </c:pt>
                <c:pt idx="18">
                  <c:v>0.47058823529411764</c:v>
                </c:pt>
                <c:pt idx="19">
                  <c:v>0.46666666666666667</c:v>
                </c:pt>
                <c:pt idx="20">
                  <c:v>0.25</c:v>
                </c:pt>
                <c:pt idx="21">
                  <c:v>7.6923076923076927E-2</c:v>
                </c:pt>
                <c:pt idx="22">
                  <c:v>0.4</c:v>
                </c:pt>
                <c:pt idx="23">
                  <c:v>0</c:v>
                </c:pt>
                <c:pt idx="24">
                  <c:v>0.125</c:v>
                </c:pt>
                <c:pt idx="25">
                  <c:v>0.75</c:v>
                </c:pt>
                <c:pt idx="26">
                  <c:v>0.6</c:v>
                </c:pt>
                <c:pt idx="27">
                  <c:v>0.3</c:v>
                </c:pt>
                <c:pt idx="28">
                  <c:v>0</c:v>
                </c:pt>
              </c:numCache>
            </c:numRef>
          </c:val>
        </c:ser>
        <c:dLbls>
          <c:showVal val="1"/>
        </c:dLbls>
        <c:gapWidth val="100"/>
        <c:axId val="71075328"/>
        <c:axId val="71076864"/>
      </c:barChart>
      <c:catAx>
        <c:axId val="71075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1076864"/>
        <c:crosses val="autoZero"/>
        <c:auto val="1"/>
        <c:lblAlgn val="ctr"/>
        <c:lblOffset val="100"/>
        <c:tickLblSkip val="1"/>
        <c:tickMarkSkip val="1"/>
      </c:catAx>
      <c:valAx>
        <c:axId val="71076864"/>
        <c:scaling>
          <c:orientation val="minMax"/>
        </c:scaling>
        <c:axPos val="l"/>
        <c:numFmt formatCode="0%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107532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Диаграмма 7.1: Показатели качества знаний по итогам ГИА 2012 по русскому языку выпускников 9 классов ОУ Кинельского управления</a:t>
            </a:r>
          </a:p>
        </c:rich>
      </c:tx>
      <c:layout>
        <c:manualLayout>
          <c:xMode val="edge"/>
          <c:yMode val="edge"/>
          <c:x val="0.1089876786235054"/>
          <c:y val="2.40856900761420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694454852449155"/>
          <c:y val="0.13019904434081578"/>
          <c:w val="0.65277799912448431"/>
          <c:h val="0.82097730737125507"/>
        </c:manualLayout>
      </c:layout>
      <c:barChart>
        <c:barDir val="bar"/>
        <c:grouping val="clustered"/>
        <c:ser>
          <c:idx val="0"/>
          <c:order val="0"/>
          <c:tx>
            <c:strRef>
              <c:f>'качество знаний рус.яз.'!$I$2</c:f>
              <c:strCache>
                <c:ptCount val="1"/>
                <c:pt idx="0">
                  <c:v>качество знаний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</c:dLbls>
          <c:cat>
            <c:strRef>
              <c:f>'качество знаний рус.яз.'!$A$4:$A$33</c:f>
              <c:strCache>
                <c:ptCount val="30"/>
                <c:pt idx="0">
                  <c:v>МОУ СОШ №1</c:v>
                </c:pt>
                <c:pt idx="1">
                  <c:v>МОУ СОШ №2</c:v>
                </c:pt>
                <c:pt idx="2">
                  <c:v>МОУ СОШ №3</c:v>
                </c:pt>
                <c:pt idx="3">
                  <c:v>МОУ СОШ №4</c:v>
                </c:pt>
                <c:pt idx="4">
                  <c:v>МОУ СОШ №5</c:v>
                </c:pt>
                <c:pt idx="5">
                  <c:v>МОУ СОШ №8</c:v>
                </c:pt>
                <c:pt idx="6">
                  <c:v>МОУ СОШ №9</c:v>
                </c:pt>
                <c:pt idx="7">
                  <c:v>МОУ СОШ №10</c:v>
                </c:pt>
                <c:pt idx="8">
                  <c:v>МОУ СОШ №11</c:v>
                </c:pt>
                <c:pt idx="9">
                  <c:v>НОУ Интернат №9</c:v>
                </c:pt>
                <c:pt idx="10">
                  <c:v>МОУ Алакаевская СОШ</c:v>
                </c:pt>
                <c:pt idx="11">
                  <c:v>МОУ Бобровская СОШ</c:v>
                </c:pt>
                <c:pt idx="12">
                  <c:v>МОУ Богдановская СОШ</c:v>
                </c:pt>
                <c:pt idx="13">
                  <c:v>МОУ Большемалышевская ООШ</c:v>
                </c:pt>
                <c:pt idx="14">
                  <c:v>МОУ Бузаевская СОШ</c:v>
                </c:pt>
                <c:pt idx="15">
                  <c:v>МОУ Георгиевская СОШ</c:v>
                </c:pt>
                <c:pt idx="16">
                  <c:v>МОУ Домашкинская СОШ</c:v>
                </c:pt>
                <c:pt idx="17">
                  <c:v>МОУ Кинельская СОШ</c:v>
                </c:pt>
                <c:pt idx="18">
                  <c:v>МОУ Комсомольская СОШ</c:v>
                </c:pt>
                <c:pt idx="19">
                  <c:v>МОУ Красносамарская СОШ</c:v>
                </c:pt>
                <c:pt idx="20">
                  <c:v>МОУ М-малышевская СОШ</c:v>
                </c:pt>
                <c:pt idx="21">
                  <c:v>МОУ Новосарбайская СОШ</c:v>
                </c:pt>
                <c:pt idx="22">
                  <c:v>МОУ Октябрьская СОШ</c:v>
                </c:pt>
                <c:pt idx="23">
                  <c:v>МОУ Парфеновская ООШ</c:v>
                </c:pt>
                <c:pt idx="24">
                  <c:v>МОУ Покровская ООШ</c:v>
                </c:pt>
                <c:pt idx="25">
                  <c:v>МОУ Сколковская СОШ</c:v>
                </c:pt>
                <c:pt idx="26">
                  <c:v>МОУ Сырейская СОШ</c:v>
                </c:pt>
                <c:pt idx="27">
                  <c:v>МОУ Чубовская СОШ</c:v>
                </c:pt>
                <c:pt idx="28">
                  <c:v>МОУ Язевская ООШ</c:v>
                </c:pt>
                <c:pt idx="29">
                  <c:v>ИТОГО Кинельское управление
</c:v>
                </c:pt>
              </c:strCache>
            </c:strRef>
          </c:cat>
          <c:val>
            <c:numRef>
              <c:f>'качество знаний рус.яз.'!$I$4:$I$33</c:f>
              <c:numCache>
                <c:formatCode>0%</c:formatCode>
                <c:ptCount val="30"/>
                <c:pt idx="0">
                  <c:v>0.32608695652173914</c:v>
                </c:pt>
                <c:pt idx="1">
                  <c:v>0.87878787878787878</c:v>
                </c:pt>
                <c:pt idx="2">
                  <c:v>0.35294117647058826</c:v>
                </c:pt>
                <c:pt idx="3">
                  <c:v>0.58974358974358976</c:v>
                </c:pt>
                <c:pt idx="4">
                  <c:v>0.80530973451327437</c:v>
                </c:pt>
                <c:pt idx="5">
                  <c:v>0.68181818181818177</c:v>
                </c:pt>
                <c:pt idx="6">
                  <c:v>0.66666666666666663</c:v>
                </c:pt>
                <c:pt idx="7">
                  <c:v>0.86956521739130432</c:v>
                </c:pt>
                <c:pt idx="8">
                  <c:v>0.48648648648648651</c:v>
                </c:pt>
                <c:pt idx="9">
                  <c:v>0.7</c:v>
                </c:pt>
                <c:pt idx="10">
                  <c:v>1</c:v>
                </c:pt>
                <c:pt idx="11">
                  <c:v>0.38461538461538464</c:v>
                </c:pt>
                <c:pt idx="12">
                  <c:v>0.9375</c:v>
                </c:pt>
                <c:pt idx="13">
                  <c:v>1</c:v>
                </c:pt>
                <c:pt idx="14">
                  <c:v>0.7</c:v>
                </c:pt>
                <c:pt idx="15">
                  <c:v>0.8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</c:v>
                </c:pt>
                <c:pt idx="19">
                  <c:v>0.2</c:v>
                </c:pt>
                <c:pt idx="20">
                  <c:v>0.5</c:v>
                </c:pt>
                <c:pt idx="21">
                  <c:v>0.23076923076923078</c:v>
                </c:pt>
                <c:pt idx="22">
                  <c:v>1</c:v>
                </c:pt>
                <c:pt idx="23">
                  <c:v>0</c:v>
                </c:pt>
                <c:pt idx="24">
                  <c:v>0.25</c:v>
                </c:pt>
                <c:pt idx="25">
                  <c:v>0.5</c:v>
                </c:pt>
                <c:pt idx="26">
                  <c:v>0.9</c:v>
                </c:pt>
                <c:pt idx="27">
                  <c:v>1</c:v>
                </c:pt>
                <c:pt idx="28">
                  <c:v>0.8</c:v>
                </c:pt>
                <c:pt idx="29">
                  <c:v>0.64374140302613481</c:v>
                </c:pt>
              </c:numCache>
            </c:numRef>
          </c:val>
        </c:ser>
        <c:dLbls>
          <c:showVal val="1"/>
        </c:dLbls>
        <c:gapWidth val="100"/>
        <c:axId val="71764992"/>
        <c:axId val="71766784"/>
      </c:barChart>
      <c:catAx>
        <c:axId val="7176499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1766784"/>
        <c:crosses val="autoZero"/>
        <c:auto val="1"/>
        <c:lblAlgn val="ctr"/>
        <c:lblOffset val="100"/>
        <c:tickLblSkip val="1"/>
        <c:tickMarkSkip val="1"/>
      </c:catAx>
      <c:valAx>
        <c:axId val="71766784"/>
        <c:scaling>
          <c:orientation val="minMax"/>
        </c:scaling>
        <c:axPos val="b"/>
        <c:numFmt formatCode="0%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1764992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" r="0.75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среднего балла по результатам ГИА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8196992"/>
        <c:axId val="68199168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200704"/>
        <c:axId val="68206592"/>
      </c:lineChart>
      <c:catAx>
        <c:axId val="681969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199168"/>
        <c:crosses val="autoZero"/>
        <c:lblAlgn val="ctr"/>
        <c:lblOffset val="100"/>
        <c:tickLblSkip val="1"/>
        <c:tickMarkSkip val="1"/>
      </c:catAx>
      <c:valAx>
        <c:axId val="6819916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196992"/>
        <c:crosses val="autoZero"/>
        <c:crossBetween val="between"/>
      </c:valAx>
      <c:catAx>
        <c:axId val="68200704"/>
        <c:scaling>
          <c:orientation val="minMax"/>
        </c:scaling>
        <c:delete val="1"/>
        <c:axPos val="b"/>
        <c:numFmt formatCode="General" sourceLinked="1"/>
        <c:tickLblPos val="nextTo"/>
        <c:crossAx val="68206592"/>
        <c:crosses val="autoZero"/>
        <c:lblAlgn val="ctr"/>
        <c:lblOffset val="100"/>
      </c:catAx>
      <c:valAx>
        <c:axId val="68206592"/>
        <c:scaling>
          <c:orientation val="minMax"/>
        </c:scaling>
        <c:delete val="1"/>
        <c:axPos val="l"/>
        <c:numFmt formatCode="General" sourceLinked="1"/>
        <c:tickLblPos val="nextTo"/>
        <c:crossAx val="6820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оценок за тест по  результатам ГИА  выпускников 9 классов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2409856"/>
        <c:axId val="72411776"/>
      </c:bar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'качество знаний город и район'!#REF!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614272"/>
        <c:axId val="72615808"/>
      </c:lineChart>
      <c:catAx>
        <c:axId val="724098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411776"/>
        <c:crosses val="autoZero"/>
        <c:lblAlgn val="ctr"/>
        <c:lblOffset val="100"/>
        <c:tickLblSkip val="1"/>
        <c:tickMarkSkip val="1"/>
      </c:catAx>
      <c:valAx>
        <c:axId val="7241177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409856"/>
        <c:crosses val="autoZero"/>
        <c:crossBetween val="between"/>
      </c:valAx>
      <c:catAx>
        <c:axId val="72614272"/>
        <c:scaling>
          <c:orientation val="minMax"/>
        </c:scaling>
        <c:delete val="1"/>
        <c:axPos val="b"/>
        <c:numFmt formatCode="General" sourceLinked="1"/>
        <c:tickLblPos val="nextTo"/>
        <c:crossAx val="72615808"/>
        <c:crosses val="autoZero"/>
        <c:lblAlgn val="ctr"/>
        <c:lblOffset val="100"/>
      </c:catAx>
      <c:valAx>
        <c:axId val="72615808"/>
        <c:scaling>
          <c:orientation val="minMax"/>
        </c:scaling>
        <c:delete val="1"/>
        <c:axPos val="l"/>
        <c:numFmt formatCode="General" sourceLinked="1"/>
        <c:tickLblPos val="nextTo"/>
        <c:crossAx val="72614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знаний по итогам ГИА  по алгебре</a:t>
            </a:r>
          </a:p>
        </c:rich>
      </c:tx>
      <c:layout>
        <c:manualLayout>
          <c:xMode val="edge"/>
          <c:yMode val="edge"/>
          <c:x val="0.26829281178562359"/>
          <c:y val="4.18412015678656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346835761084386E-2"/>
          <c:y val="0.17182231491976452"/>
          <c:w val="0.89547870526269824"/>
          <c:h val="0.70103504487263912"/>
        </c:manualLayout>
      </c:layout>
      <c:lineChart>
        <c:grouping val="standard"/>
        <c:ser>
          <c:idx val="1"/>
          <c:order val="0"/>
          <c:tx>
            <c:strRef>
              <c:f>'качество знаний город и район'!$B$3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'качество знаний город и район'!$A$4:$A$6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район'!$B$4:$B$6</c:f>
              <c:numCache>
                <c:formatCode>0%</c:formatCode>
                <c:ptCount val="3"/>
                <c:pt idx="0">
                  <c:v>0.6</c:v>
                </c:pt>
                <c:pt idx="1">
                  <c:v>0.39</c:v>
                </c:pt>
                <c:pt idx="2">
                  <c:v>0.53</c:v>
                </c:pt>
              </c:numCache>
            </c:numRef>
          </c:val>
        </c:ser>
        <c:marker val="1"/>
        <c:axId val="72656384"/>
        <c:axId val="72658304"/>
      </c:lineChart>
      <c:lineChart>
        <c:grouping val="standard"/>
        <c:ser>
          <c:idx val="0"/>
          <c:order val="1"/>
          <c:tx>
            <c:strRef>
              <c:f>'качество знаний город и район'!$C$3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'качество знаний город и район'!$A$4:$A$6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район'!$C$4:$C$6</c:f>
              <c:numCache>
                <c:formatCode>0.00%</c:formatCode>
                <c:ptCount val="3"/>
                <c:pt idx="0">
                  <c:v>0.77800000000000002</c:v>
                </c:pt>
                <c:pt idx="1">
                  <c:v>0.50800000000000001</c:v>
                </c:pt>
                <c:pt idx="2">
                  <c:v>0.68899999999999995</c:v>
                </c:pt>
              </c:numCache>
            </c:numRef>
          </c:val>
        </c:ser>
        <c:ser>
          <c:idx val="2"/>
          <c:order val="2"/>
          <c:tx>
            <c:strRef>
              <c:f>'качество знаний город и район'!$D$3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'качество знаний город и район'!$A$4:$A$6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район'!$D$4:$D$6</c:f>
              <c:numCache>
                <c:formatCode>0.0%</c:formatCode>
                <c:ptCount val="3"/>
                <c:pt idx="0">
                  <c:v>0.501</c:v>
                </c:pt>
                <c:pt idx="1">
                  <c:v>0.22500000000000001</c:v>
                </c:pt>
                <c:pt idx="2">
                  <c:v>0.41</c:v>
                </c:pt>
              </c:numCache>
            </c:numRef>
          </c:val>
        </c:ser>
        <c:ser>
          <c:idx val="3"/>
          <c:order val="3"/>
          <c:tx>
            <c:strRef>
              <c:f>'качество знаний город и район'!$E$3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'качество знаний город и район'!$A$4:$A$6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район'!$E$4:$E$6</c:f>
              <c:numCache>
                <c:formatCode>0.0%</c:formatCode>
                <c:ptCount val="3"/>
                <c:pt idx="0">
                  <c:v>0.71499999999999997</c:v>
                </c:pt>
                <c:pt idx="1">
                  <c:v>0.55400000000000005</c:v>
                </c:pt>
                <c:pt idx="2">
                  <c:v>0.65200000000000002</c:v>
                </c:pt>
              </c:numCache>
            </c:numRef>
          </c:val>
        </c:ser>
        <c:marker val="1"/>
        <c:axId val="72664192"/>
        <c:axId val="72665728"/>
      </c:lineChart>
      <c:catAx>
        <c:axId val="7265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658304"/>
        <c:crosses val="autoZero"/>
        <c:lblAlgn val="ctr"/>
        <c:lblOffset val="100"/>
        <c:tickLblSkip val="1"/>
        <c:tickMarkSkip val="1"/>
      </c:catAx>
      <c:valAx>
        <c:axId val="72658304"/>
        <c:scaling>
          <c:orientation val="minMax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656384"/>
        <c:crosses val="autoZero"/>
        <c:crossBetween val="between"/>
        <c:majorUnit val="0.2"/>
      </c:valAx>
      <c:catAx>
        <c:axId val="72664192"/>
        <c:scaling>
          <c:orientation val="minMax"/>
        </c:scaling>
        <c:delete val="1"/>
        <c:axPos val="b"/>
        <c:tickLblPos val="nextTo"/>
        <c:crossAx val="72665728"/>
        <c:crosses val="autoZero"/>
        <c:lblAlgn val="ctr"/>
        <c:lblOffset val="100"/>
      </c:catAx>
      <c:valAx>
        <c:axId val="72665728"/>
        <c:scaling>
          <c:orientation val="minMax"/>
        </c:scaling>
        <c:delete val="1"/>
        <c:axPos val="l"/>
        <c:numFmt formatCode="0.00%" sourceLinked="1"/>
        <c:tickLblPos val="nextTo"/>
        <c:crossAx val="72664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3480135266376"/>
          <c:y val="7.2165372266301098E-2"/>
          <c:w val="8.3417208234347867E-2"/>
          <c:h val="0.37113620022669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по итогам ГИА по алгебре</a:t>
            </a:r>
          </a:p>
        </c:rich>
      </c:tx>
      <c:layout>
        <c:manualLayout>
          <c:xMode val="edge"/>
          <c:yMode val="edge"/>
          <c:x val="0.23239456144327392"/>
          <c:y val="2.49997613934621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583675607291115E-2"/>
          <c:y val="0.18728020211161256"/>
          <c:w val="0.86770458926353233"/>
          <c:h val="0.68198262278379673"/>
        </c:manualLayout>
      </c:layout>
      <c:lineChart>
        <c:grouping val="standard"/>
        <c:ser>
          <c:idx val="1"/>
          <c:order val="0"/>
          <c:tx>
            <c:strRef>
              <c:f>'качество знаний город и район'!$I$3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'качество знаний город и район'!$H$4:$H$6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район'!$I$4:$I$6</c:f>
              <c:numCache>
                <c:formatCode>0%</c:formatCode>
                <c:ptCount val="3"/>
                <c:pt idx="0">
                  <c:v>0.94</c:v>
                </c:pt>
                <c:pt idx="1">
                  <c:v>0.86</c:v>
                </c:pt>
                <c:pt idx="2">
                  <c:v>0.92</c:v>
                </c:pt>
              </c:numCache>
            </c:numRef>
          </c:val>
        </c:ser>
        <c:ser>
          <c:idx val="0"/>
          <c:order val="1"/>
          <c:tx>
            <c:strRef>
              <c:f>'качество знаний город и район'!$J$3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'качество знаний город и район'!$H$4:$H$6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район'!$J$4:$J$6</c:f>
              <c:numCache>
                <c:formatCode>0.00%</c:formatCode>
                <c:ptCount val="3"/>
                <c:pt idx="0">
                  <c:v>0.96499999999999997</c:v>
                </c:pt>
                <c:pt idx="1">
                  <c:v>0.83499999999999996</c:v>
                </c:pt>
                <c:pt idx="2">
                  <c:v>0.92200000000000004</c:v>
                </c:pt>
              </c:numCache>
            </c:numRef>
          </c:val>
        </c:ser>
        <c:ser>
          <c:idx val="2"/>
          <c:order val="2"/>
          <c:tx>
            <c:strRef>
              <c:f>'качество знаний город и район'!$K$3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'качество знаний город и район'!$H$4:$H$6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район'!$K$4:$K$6</c:f>
              <c:numCache>
                <c:formatCode>0.0%</c:formatCode>
                <c:ptCount val="3"/>
                <c:pt idx="0">
                  <c:v>0.92100000000000004</c:v>
                </c:pt>
                <c:pt idx="1">
                  <c:v>0.82599999999999996</c:v>
                </c:pt>
                <c:pt idx="2">
                  <c:v>0.89</c:v>
                </c:pt>
              </c:numCache>
            </c:numRef>
          </c:val>
        </c:ser>
        <c:ser>
          <c:idx val="3"/>
          <c:order val="3"/>
          <c:tx>
            <c:strRef>
              <c:f>'качество знаний город и район'!$L$3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'качество знаний город и район'!$H$4:$H$6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район'!$L$4:$L$6</c:f>
              <c:numCache>
                <c:formatCode>0.0%</c:formatCode>
                <c:ptCount val="3"/>
                <c:pt idx="0">
                  <c:v>0.90400000000000003</c:v>
                </c:pt>
                <c:pt idx="1">
                  <c:v>0.84199999999999997</c:v>
                </c:pt>
                <c:pt idx="2">
                  <c:v>0.88</c:v>
                </c:pt>
              </c:numCache>
            </c:numRef>
          </c:val>
        </c:ser>
        <c:marker val="1"/>
        <c:axId val="72704384"/>
        <c:axId val="72706304"/>
      </c:lineChart>
      <c:catAx>
        <c:axId val="72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06304"/>
        <c:crosses val="autoZero"/>
        <c:lblAlgn val="ctr"/>
        <c:lblOffset val="100"/>
        <c:tickLblSkip val="1"/>
        <c:tickMarkSkip val="1"/>
      </c:catAx>
      <c:valAx>
        <c:axId val="72706304"/>
        <c:scaling>
          <c:orientation val="minMax"/>
          <c:max val="1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04384"/>
        <c:crosses val="autoZero"/>
        <c:crossBetween val="between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70458926353233"/>
          <c:y val="7.7738951819914651E-2"/>
          <c:w val="8.0739328373176197E-2"/>
          <c:h val="0.381627581661399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качества знаний по итогам ГИА по русскому языку</a:t>
            </a:r>
          </a:p>
        </c:rich>
      </c:tx>
      <c:layout>
        <c:manualLayout>
          <c:xMode val="edge"/>
          <c:yMode val="edge"/>
          <c:x val="0.16230402900668345"/>
          <c:y val="4.62184873949579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186567293012751E-2"/>
          <c:y val="0.16883136957108483"/>
          <c:w val="0.92477443619609279"/>
          <c:h val="0.66883196407006684"/>
        </c:manualLayout>
      </c:layout>
      <c:lineChart>
        <c:grouping val="standard"/>
        <c:ser>
          <c:idx val="1"/>
          <c:order val="0"/>
          <c:tx>
            <c:strRef>
              <c:f>'качество знаний город и район'!$B$26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'качество знаний город и район'!$A$27:$A$29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район'!$B$27:$B$29</c:f>
              <c:numCache>
                <c:formatCode>0%</c:formatCode>
                <c:ptCount val="3"/>
                <c:pt idx="0">
                  <c:v>0.7</c:v>
                </c:pt>
                <c:pt idx="1">
                  <c:v>0.57999999999999996</c:v>
                </c:pt>
                <c:pt idx="2">
                  <c:v>0.66</c:v>
                </c:pt>
              </c:numCache>
            </c:numRef>
          </c:val>
        </c:ser>
        <c:marker val="1"/>
        <c:axId val="72754688"/>
        <c:axId val="72756608"/>
      </c:lineChart>
      <c:lineChart>
        <c:grouping val="standard"/>
        <c:ser>
          <c:idx val="0"/>
          <c:order val="1"/>
          <c:tx>
            <c:strRef>
              <c:f>'качество знаний город и район'!$C$26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'качество знаний город и район'!$A$27:$A$29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район'!$C$27:$C$29</c:f>
              <c:numCache>
                <c:formatCode>0.00%</c:formatCode>
                <c:ptCount val="3"/>
                <c:pt idx="0">
                  <c:v>0.60399999999999998</c:v>
                </c:pt>
                <c:pt idx="1">
                  <c:v>0.45300000000000001</c:v>
                </c:pt>
                <c:pt idx="2">
                  <c:v>0.55400000000000005</c:v>
                </c:pt>
              </c:numCache>
            </c:numRef>
          </c:val>
        </c:ser>
        <c:ser>
          <c:idx val="2"/>
          <c:order val="2"/>
          <c:tx>
            <c:strRef>
              <c:f>'качество знаний город и район'!$D$26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'качество знаний город и район'!$A$27:$A$29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район'!$D$27:$D$29</c:f>
              <c:numCache>
                <c:formatCode>0.0%</c:formatCode>
                <c:ptCount val="3"/>
                <c:pt idx="0">
                  <c:v>0.51100000000000001</c:v>
                </c:pt>
                <c:pt idx="1">
                  <c:v>0.45200000000000001</c:v>
                </c:pt>
                <c:pt idx="2">
                  <c:v>0.49</c:v>
                </c:pt>
              </c:numCache>
            </c:numRef>
          </c:val>
        </c:ser>
        <c:ser>
          <c:idx val="3"/>
          <c:order val="3"/>
          <c:tx>
            <c:strRef>
              <c:f>'качество знаний город и район'!$E$26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'качество знаний город и район'!$A$27:$A$29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район'!$E$27:$E$29</c:f>
              <c:numCache>
                <c:formatCode>0.0%</c:formatCode>
                <c:ptCount val="3"/>
                <c:pt idx="0">
                  <c:v>0.57399999999999995</c:v>
                </c:pt>
                <c:pt idx="1">
                  <c:v>0.45</c:v>
                </c:pt>
                <c:pt idx="2">
                  <c:v>0.52500000000000002</c:v>
                </c:pt>
              </c:numCache>
            </c:numRef>
          </c:val>
        </c:ser>
        <c:marker val="1"/>
        <c:axId val="72778880"/>
        <c:axId val="72780416"/>
      </c:lineChart>
      <c:catAx>
        <c:axId val="72754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56608"/>
        <c:crosses val="autoZero"/>
        <c:lblAlgn val="ctr"/>
        <c:lblOffset val="100"/>
        <c:tickLblSkip val="1"/>
        <c:tickMarkSkip val="1"/>
      </c:catAx>
      <c:valAx>
        <c:axId val="72756608"/>
        <c:scaling>
          <c:orientation val="minMax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754688"/>
        <c:crosses val="autoZero"/>
        <c:crossBetween val="between"/>
        <c:majorUnit val="0.2"/>
      </c:valAx>
      <c:catAx>
        <c:axId val="72778880"/>
        <c:scaling>
          <c:orientation val="minMax"/>
        </c:scaling>
        <c:delete val="1"/>
        <c:axPos val="b"/>
        <c:tickLblPos val="nextTo"/>
        <c:crossAx val="72780416"/>
        <c:crosses val="autoZero"/>
        <c:lblAlgn val="ctr"/>
        <c:lblOffset val="100"/>
      </c:catAx>
      <c:valAx>
        <c:axId val="72780416"/>
        <c:scaling>
          <c:orientation val="minMax"/>
        </c:scaling>
        <c:delete val="1"/>
        <c:axPos val="l"/>
        <c:numFmt formatCode="0.00%" sourceLinked="1"/>
        <c:tickLblPos val="nextTo"/>
        <c:crossAx val="7277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61495125206589"/>
          <c:y val="8.1168927678406166E-2"/>
          <c:w val="8.3249759440646082E-2"/>
          <c:h val="0.350649767570714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Динамика уровня обученности по итогам ГИА по русскому языку</a:t>
            </a:r>
          </a:p>
        </c:rich>
      </c:tx>
      <c:layout>
        <c:manualLayout>
          <c:xMode val="edge"/>
          <c:yMode val="edge"/>
          <c:x val="0.17017574895649057"/>
          <c:y val="3.78151260504201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643919369522709E-2"/>
          <c:y val="0.1948054264281748"/>
          <c:w val="0.91695330062165026"/>
          <c:h val="0.64285790721297686"/>
        </c:manualLayout>
      </c:layout>
      <c:lineChart>
        <c:grouping val="standard"/>
        <c:ser>
          <c:idx val="1"/>
          <c:order val="0"/>
          <c:tx>
            <c:strRef>
              <c:f>'качество знаний город и район'!$I$26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'качество знаний город и район'!$H$27:$H$29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район'!$I$27:$I$29</c:f>
              <c:numCache>
                <c:formatCode>0%</c:formatCode>
                <c:ptCount val="3"/>
                <c:pt idx="0">
                  <c:v>0.99</c:v>
                </c:pt>
                <c:pt idx="1">
                  <c:v>0.97</c:v>
                </c:pt>
                <c:pt idx="2">
                  <c:v>0.99</c:v>
                </c:pt>
              </c:numCache>
            </c:numRef>
          </c:val>
        </c:ser>
        <c:marker val="1"/>
        <c:axId val="72815744"/>
        <c:axId val="72817664"/>
      </c:lineChart>
      <c:lineChart>
        <c:grouping val="standard"/>
        <c:ser>
          <c:idx val="0"/>
          <c:order val="1"/>
          <c:tx>
            <c:strRef>
              <c:f>'качество знаний город и район'!$J$26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'качество знаний город и район'!$H$27:$H$29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район'!$J$27:$J$29</c:f>
              <c:numCache>
                <c:formatCode>0.00%</c:formatCode>
                <c:ptCount val="3"/>
                <c:pt idx="0">
                  <c:v>0.97499999999999998</c:v>
                </c:pt>
                <c:pt idx="1">
                  <c:v>0.94499999999999995</c:v>
                </c:pt>
                <c:pt idx="2">
                  <c:v>0.96499999999999997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'качество знаний город и район'!$K$26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'качество знаний город и район'!$H$27:$H$29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район'!$K$27:$K$29</c:f>
              <c:numCache>
                <c:formatCode>0.0%</c:formatCode>
                <c:ptCount val="3"/>
                <c:pt idx="0">
                  <c:v>0.95299999999999996</c:v>
                </c:pt>
                <c:pt idx="1">
                  <c:v>0.88400000000000001</c:v>
                </c:pt>
                <c:pt idx="2">
                  <c:v>0.91</c:v>
                </c:pt>
              </c:numCache>
            </c:numRef>
          </c:val>
        </c:ser>
        <c:ser>
          <c:idx val="3"/>
          <c:order val="3"/>
          <c:tx>
            <c:strRef>
              <c:f>'качество знаний город и район'!$L$26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'качество знаний город и район'!$H$27:$H$29</c:f>
              <c:strCache>
                <c:ptCount val="3"/>
                <c:pt idx="0">
                  <c:v>г.о.Кинель</c:v>
                </c:pt>
                <c:pt idx="1">
                  <c:v>м.р. Кинельский</c:v>
                </c:pt>
                <c:pt idx="2">
                  <c:v>Кинельское управление</c:v>
                </c:pt>
              </c:strCache>
            </c:strRef>
          </c:cat>
          <c:val>
            <c:numRef>
              <c:f>'качество знаний город и район'!$L$27:$L$29</c:f>
              <c:numCache>
                <c:formatCode>0.0%</c:formatCode>
                <c:ptCount val="3"/>
                <c:pt idx="0">
                  <c:v>0.92500000000000004</c:v>
                </c:pt>
                <c:pt idx="1">
                  <c:v>0.84299999999999997</c:v>
                </c:pt>
                <c:pt idx="2">
                  <c:v>0.89300000000000002</c:v>
                </c:pt>
              </c:numCache>
            </c:numRef>
          </c:val>
        </c:ser>
        <c:marker val="1"/>
        <c:axId val="72823552"/>
        <c:axId val="72825088"/>
      </c:lineChart>
      <c:catAx>
        <c:axId val="72815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817664"/>
        <c:crosses val="autoZero"/>
        <c:lblAlgn val="ctr"/>
        <c:lblOffset val="100"/>
        <c:tickLblSkip val="1"/>
        <c:tickMarkSkip val="1"/>
      </c:catAx>
      <c:valAx>
        <c:axId val="72817664"/>
        <c:scaling>
          <c:orientation val="minMax"/>
          <c:max val="1"/>
          <c:min val="0"/>
        </c:scaling>
        <c:axPos val="l"/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2815744"/>
        <c:crosses val="autoZero"/>
        <c:crossBetween val="between"/>
        <c:majorUnit val="0.2"/>
        <c:minorUnit val="0.2"/>
      </c:valAx>
      <c:catAx>
        <c:axId val="72823552"/>
        <c:scaling>
          <c:orientation val="minMax"/>
        </c:scaling>
        <c:delete val="1"/>
        <c:axPos val="b"/>
        <c:tickLblPos val="nextTo"/>
        <c:crossAx val="72825088"/>
        <c:crosses val="autoZero"/>
        <c:lblAlgn val="ctr"/>
        <c:lblOffset val="100"/>
      </c:catAx>
      <c:valAx>
        <c:axId val="72825088"/>
        <c:scaling>
          <c:orientation val="minMax"/>
        </c:scaling>
        <c:delete val="1"/>
        <c:axPos val="l"/>
        <c:numFmt formatCode="0.00%" sourceLinked="1"/>
        <c:tickLblPos val="nextTo"/>
        <c:crossAx val="7282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86419554770933"/>
          <c:y val="7.1428656356997425E-2"/>
          <c:w val="7.1061740384310887E-2"/>
          <c:h val="0.350649767570714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30480</xdr:rowOff>
    </xdr:from>
    <xdr:to>
      <xdr:col>12</xdr:col>
      <xdr:colOff>0</xdr:colOff>
      <xdr:row>38</xdr:row>
      <xdr:rowOff>68580</xdr:rowOff>
    </xdr:to>
    <xdr:graphicFrame macro="">
      <xdr:nvGraphicFramePr>
        <xdr:cNvPr id="1700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</xdr:rowOff>
    </xdr:from>
    <xdr:to>
      <xdr:col>8</xdr:col>
      <xdr:colOff>609600</xdr:colOff>
      <xdr:row>38</xdr:row>
      <xdr:rowOff>68580</xdr:rowOff>
    </xdr:to>
    <xdr:graphicFrame macro="">
      <xdr:nvGraphicFramePr>
        <xdr:cNvPr id="1701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0</xdr:row>
      <xdr:rowOff>0</xdr:rowOff>
    </xdr:from>
    <xdr:to>
      <xdr:col>14</xdr:col>
      <xdr:colOff>594360</xdr:colOff>
      <xdr:row>0</xdr:row>
      <xdr:rowOff>0</xdr:rowOff>
    </xdr:to>
    <xdr:graphicFrame macro="">
      <xdr:nvGraphicFramePr>
        <xdr:cNvPr id="1661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0</xdr:row>
      <xdr:rowOff>0</xdr:rowOff>
    </xdr:from>
    <xdr:to>
      <xdr:col>14</xdr:col>
      <xdr:colOff>594360</xdr:colOff>
      <xdr:row>0</xdr:row>
      <xdr:rowOff>0</xdr:rowOff>
    </xdr:to>
    <xdr:graphicFrame macro="">
      <xdr:nvGraphicFramePr>
        <xdr:cNvPr id="17329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22544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5447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5447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5447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5447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180975</xdr:colOff>
      <xdr:row>37</xdr:row>
      <xdr:rowOff>160020</xdr:rowOff>
    </xdr:from>
    <xdr:to>
      <xdr:col>13</xdr:col>
      <xdr:colOff>1685826</xdr:colOff>
      <xdr:row>39</xdr:row>
      <xdr:rowOff>64770</xdr:rowOff>
    </xdr:to>
    <xdr:sp macro="" textlink="">
      <xdr:nvSpPr>
        <xdr:cNvPr id="43109" name="Text Box 101"/>
        <xdr:cNvSpPr txBox="1">
          <a:spLocks noChangeArrowheads="1"/>
        </xdr:cNvSpPr>
      </xdr:nvSpPr>
      <xdr:spPr bwMode="auto">
        <a:xfrm>
          <a:off x="11725275" y="8258175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- 14,9</a:t>
          </a:r>
        </a:p>
      </xdr:txBody>
    </xdr:sp>
    <xdr:clientData/>
  </xdr:twoCellAnchor>
  <xdr:twoCellAnchor>
    <xdr:from>
      <xdr:col>0</xdr:col>
      <xdr:colOff>335280</xdr:colOff>
      <xdr:row>38</xdr:row>
      <xdr:rowOff>129540</xdr:rowOff>
    </xdr:from>
    <xdr:to>
      <xdr:col>13</xdr:col>
      <xdr:colOff>1714500</xdr:colOff>
      <xdr:row>38</xdr:row>
      <xdr:rowOff>129540</xdr:rowOff>
    </xdr:to>
    <xdr:sp macro="" textlink="">
      <xdr:nvSpPr>
        <xdr:cNvPr id="22544712" name="Line 102"/>
        <xdr:cNvSpPr>
          <a:spLocks noChangeShapeType="1"/>
        </xdr:cNvSpPr>
      </xdr:nvSpPr>
      <xdr:spPr bwMode="auto">
        <a:xfrm>
          <a:off x="335280" y="835152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39</xdr:row>
      <xdr:rowOff>76200</xdr:rowOff>
    </xdr:from>
    <xdr:to>
      <xdr:col>14</xdr:col>
      <xdr:colOff>7620</xdr:colOff>
      <xdr:row>56</xdr:row>
      <xdr:rowOff>0</xdr:rowOff>
    </xdr:to>
    <xdr:graphicFrame macro="">
      <xdr:nvGraphicFramePr>
        <xdr:cNvPr id="225508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9</xdr:row>
      <xdr:rowOff>152400</xdr:rowOff>
    </xdr:to>
    <xdr:graphicFrame macro="">
      <xdr:nvGraphicFramePr>
        <xdr:cNvPr id="225508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7620</xdr:rowOff>
    </xdr:from>
    <xdr:to>
      <xdr:col>13</xdr:col>
      <xdr:colOff>0</xdr:colOff>
      <xdr:row>22</xdr:row>
      <xdr:rowOff>0</xdr:rowOff>
    </xdr:to>
    <xdr:graphicFrame macro="">
      <xdr:nvGraphicFramePr>
        <xdr:cNvPr id="225508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25508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40</xdr:row>
      <xdr:rowOff>91440</xdr:rowOff>
    </xdr:to>
    <xdr:graphicFrame macro="">
      <xdr:nvGraphicFramePr>
        <xdr:cNvPr id="2255085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180975</xdr:colOff>
      <xdr:row>41</xdr:row>
      <xdr:rowOff>160020</xdr:rowOff>
    </xdr:from>
    <xdr:to>
      <xdr:col>13</xdr:col>
      <xdr:colOff>1685826</xdr:colOff>
      <xdr:row>43</xdr:row>
      <xdr:rowOff>64770</xdr:rowOff>
    </xdr:to>
    <xdr:sp macro="" textlink="">
      <xdr:nvSpPr>
        <xdr:cNvPr id="1701894" name="Text Box 1030"/>
        <xdr:cNvSpPr txBox="1">
          <a:spLocks noChangeArrowheads="1"/>
        </xdr:cNvSpPr>
      </xdr:nvSpPr>
      <xdr:spPr bwMode="auto">
        <a:xfrm>
          <a:off x="11725275" y="10144125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- 14,9</a:t>
          </a:r>
        </a:p>
      </xdr:txBody>
    </xdr:sp>
    <xdr:clientData/>
  </xdr:twoCellAnchor>
  <xdr:twoCellAnchor>
    <xdr:from>
      <xdr:col>0</xdr:col>
      <xdr:colOff>335280</xdr:colOff>
      <xdr:row>42</xdr:row>
      <xdr:rowOff>129540</xdr:rowOff>
    </xdr:from>
    <xdr:to>
      <xdr:col>13</xdr:col>
      <xdr:colOff>1714500</xdr:colOff>
      <xdr:row>42</xdr:row>
      <xdr:rowOff>129540</xdr:rowOff>
    </xdr:to>
    <xdr:sp macro="" textlink="">
      <xdr:nvSpPr>
        <xdr:cNvPr id="22550856" name="Line 1031"/>
        <xdr:cNvSpPr>
          <a:spLocks noChangeShapeType="1"/>
        </xdr:cNvSpPr>
      </xdr:nvSpPr>
      <xdr:spPr bwMode="auto">
        <a:xfrm>
          <a:off x="335280" y="97917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37</xdr:row>
      <xdr:rowOff>121920</xdr:rowOff>
    </xdr:from>
    <xdr:to>
      <xdr:col>14</xdr:col>
      <xdr:colOff>45720</xdr:colOff>
      <xdr:row>54</xdr:row>
      <xdr:rowOff>38100</xdr:rowOff>
    </xdr:to>
    <xdr:graphicFrame macro="">
      <xdr:nvGraphicFramePr>
        <xdr:cNvPr id="225569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5569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5569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5569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5569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335280</xdr:colOff>
      <xdr:row>38</xdr:row>
      <xdr:rowOff>22860</xdr:rowOff>
    </xdr:from>
    <xdr:to>
      <xdr:col>13</xdr:col>
      <xdr:colOff>1714500</xdr:colOff>
      <xdr:row>38</xdr:row>
      <xdr:rowOff>22860</xdr:rowOff>
    </xdr:to>
    <xdr:sp macro="" textlink="">
      <xdr:nvSpPr>
        <xdr:cNvPr id="22556953" name="Line 7"/>
        <xdr:cNvSpPr>
          <a:spLocks noChangeShapeType="1"/>
        </xdr:cNvSpPr>
      </xdr:nvSpPr>
      <xdr:spPr bwMode="auto">
        <a:xfrm>
          <a:off x="335280" y="824484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39</xdr:row>
      <xdr:rowOff>76200</xdr:rowOff>
    </xdr:from>
    <xdr:to>
      <xdr:col>14</xdr:col>
      <xdr:colOff>7620</xdr:colOff>
      <xdr:row>56</xdr:row>
      <xdr:rowOff>0</xdr:rowOff>
    </xdr:to>
    <xdr:graphicFrame macro="">
      <xdr:nvGraphicFramePr>
        <xdr:cNvPr id="22563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9</xdr:row>
      <xdr:rowOff>152400</xdr:rowOff>
    </xdr:to>
    <xdr:graphicFrame macro="">
      <xdr:nvGraphicFramePr>
        <xdr:cNvPr id="225631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7620</xdr:rowOff>
    </xdr:from>
    <xdr:to>
      <xdr:col>13</xdr:col>
      <xdr:colOff>0</xdr:colOff>
      <xdr:row>22</xdr:row>
      <xdr:rowOff>0</xdr:rowOff>
    </xdr:to>
    <xdr:graphicFrame macro="">
      <xdr:nvGraphicFramePr>
        <xdr:cNvPr id="225631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25631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40</xdr:row>
      <xdr:rowOff>91440</xdr:rowOff>
    </xdr:to>
    <xdr:graphicFrame macro="">
      <xdr:nvGraphicFramePr>
        <xdr:cNvPr id="2256314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1154430</xdr:colOff>
      <xdr:row>39</xdr:row>
      <xdr:rowOff>160020</xdr:rowOff>
    </xdr:from>
    <xdr:to>
      <xdr:col>13</xdr:col>
      <xdr:colOff>1514483</xdr:colOff>
      <xdr:row>41</xdr:row>
      <xdr:rowOff>64770</xdr:rowOff>
    </xdr:to>
    <xdr:sp macro="" textlink="">
      <xdr:nvSpPr>
        <xdr:cNvPr id="1708038" name="Text Box 6"/>
        <xdr:cNvSpPr txBox="1">
          <a:spLocks noChangeArrowheads="1"/>
        </xdr:cNvSpPr>
      </xdr:nvSpPr>
      <xdr:spPr bwMode="auto">
        <a:xfrm>
          <a:off x="11515725" y="9820275"/>
          <a:ext cx="15049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- 32,4</a:t>
          </a:r>
        </a:p>
      </xdr:txBody>
    </xdr:sp>
    <xdr:clientData/>
  </xdr:twoCellAnchor>
  <xdr:twoCellAnchor>
    <xdr:from>
      <xdr:col>0</xdr:col>
      <xdr:colOff>335280</xdr:colOff>
      <xdr:row>42</xdr:row>
      <xdr:rowOff>22860</xdr:rowOff>
    </xdr:from>
    <xdr:to>
      <xdr:col>13</xdr:col>
      <xdr:colOff>1714500</xdr:colOff>
      <xdr:row>42</xdr:row>
      <xdr:rowOff>22860</xdr:rowOff>
    </xdr:to>
    <xdr:sp macro="" textlink="">
      <xdr:nvSpPr>
        <xdr:cNvPr id="22563144" name="Line 7"/>
        <xdr:cNvSpPr>
          <a:spLocks noChangeShapeType="1"/>
        </xdr:cNvSpPr>
      </xdr:nvSpPr>
      <xdr:spPr bwMode="auto">
        <a:xfrm>
          <a:off x="335280" y="96774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22569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5692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5692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5692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5692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198120</xdr:colOff>
      <xdr:row>36</xdr:row>
      <xdr:rowOff>38100</xdr:rowOff>
    </xdr:from>
    <xdr:to>
      <xdr:col>13</xdr:col>
      <xdr:colOff>1706880</xdr:colOff>
      <xdr:row>37</xdr:row>
      <xdr:rowOff>106680</xdr:rowOff>
    </xdr:to>
    <xdr:sp macro="" textlink="">
      <xdr:nvSpPr>
        <xdr:cNvPr id="22569287" name="Text Box 6"/>
        <xdr:cNvSpPr txBox="1">
          <a:spLocks noChangeArrowheads="1"/>
        </xdr:cNvSpPr>
      </xdr:nvSpPr>
      <xdr:spPr bwMode="auto">
        <a:xfrm>
          <a:off x="12047220" y="7924800"/>
          <a:ext cx="150876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335280</xdr:colOff>
      <xdr:row>38</xdr:row>
      <xdr:rowOff>129540</xdr:rowOff>
    </xdr:from>
    <xdr:to>
      <xdr:col>13</xdr:col>
      <xdr:colOff>1714500</xdr:colOff>
      <xdr:row>38</xdr:row>
      <xdr:rowOff>129540</xdr:rowOff>
    </xdr:to>
    <xdr:sp macro="" textlink="">
      <xdr:nvSpPr>
        <xdr:cNvPr id="22569288" name="Line 7"/>
        <xdr:cNvSpPr>
          <a:spLocks noChangeShapeType="1"/>
        </xdr:cNvSpPr>
      </xdr:nvSpPr>
      <xdr:spPr bwMode="auto">
        <a:xfrm>
          <a:off x="335280" y="835152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22575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5754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5754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57542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57543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281940</xdr:colOff>
      <xdr:row>35</xdr:row>
      <xdr:rowOff>99060</xdr:rowOff>
    </xdr:from>
    <xdr:to>
      <xdr:col>14</xdr:col>
      <xdr:colOff>7620</xdr:colOff>
      <xdr:row>37</xdr:row>
      <xdr:rowOff>0</xdr:rowOff>
    </xdr:to>
    <xdr:sp macro="" textlink="">
      <xdr:nvSpPr>
        <xdr:cNvPr id="22575431" name="Text Box 6"/>
        <xdr:cNvSpPr txBox="1">
          <a:spLocks noChangeArrowheads="1"/>
        </xdr:cNvSpPr>
      </xdr:nvSpPr>
      <xdr:spPr bwMode="auto">
        <a:xfrm>
          <a:off x="12131040" y="7818120"/>
          <a:ext cx="150876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335280</xdr:colOff>
      <xdr:row>38</xdr:row>
      <xdr:rowOff>68580</xdr:rowOff>
    </xdr:from>
    <xdr:to>
      <xdr:col>13</xdr:col>
      <xdr:colOff>1714500</xdr:colOff>
      <xdr:row>38</xdr:row>
      <xdr:rowOff>68580</xdr:rowOff>
    </xdr:to>
    <xdr:sp macro="" textlink="">
      <xdr:nvSpPr>
        <xdr:cNvPr id="22575432" name="Line 7"/>
        <xdr:cNvSpPr>
          <a:spLocks noChangeShapeType="1"/>
        </xdr:cNvSpPr>
      </xdr:nvSpPr>
      <xdr:spPr bwMode="auto">
        <a:xfrm>
          <a:off x="335280" y="829056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39</xdr:row>
      <xdr:rowOff>76200</xdr:rowOff>
    </xdr:from>
    <xdr:to>
      <xdr:col>14</xdr:col>
      <xdr:colOff>7620</xdr:colOff>
      <xdr:row>56</xdr:row>
      <xdr:rowOff>0</xdr:rowOff>
    </xdr:to>
    <xdr:graphicFrame macro="">
      <xdr:nvGraphicFramePr>
        <xdr:cNvPr id="205736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9</xdr:row>
      <xdr:rowOff>152400</xdr:rowOff>
    </xdr:to>
    <xdr:graphicFrame macro="">
      <xdr:nvGraphicFramePr>
        <xdr:cNvPr id="205736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7620</xdr:rowOff>
    </xdr:from>
    <xdr:to>
      <xdr:col>13</xdr:col>
      <xdr:colOff>0</xdr:colOff>
      <xdr:row>22</xdr:row>
      <xdr:rowOff>0</xdr:rowOff>
    </xdr:to>
    <xdr:graphicFrame macro="">
      <xdr:nvGraphicFramePr>
        <xdr:cNvPr id="205736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0573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40</xdr:row>
      <xdr:rowOff>91440</xdr:rowOff>
    </xdr:to>
    <xdr:graphicFrame macro="">
      <xdr:nvGraphicFramePr>
        <xdr:cNvPr id="20573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180975</xdr:colOff>
      <xdr:row>41</xdr:row>
      <xdr:rowOff>160020</xdr:rowOff>
    </xdr:from>
    <xdr:to>
      <xdr:col>13</xdr:col>
      <xdr:colOff>1685826</xdr:colOff>
      <xdr:row>43</xdr:row>
      <xdr:rowOff>64770</xdr:rowOff>
    </xdr:to>
    <xdr:sp macro="" textlink="">
      <xdr:nvSpPr>
        <xdr:cNvPr id="7" name="Text Box 1030"/>
        <xdr:cNvSpPr txBox="1">
          <a:spLocks noChangeArrowheads="1"/>
        </xdr:cNvSpPr>
      </xdr:nvSpPr>
      <xdr:spPr bwMode="auto">
        <a:xfrm>
          <a:off x="11725275" y="9753600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- 14,9</a:t>
          </a:r>
        </a:p>
      </xdr:txBody>
    </xdr:sp>
    <xdr:clientData/>
  </xdr:twoCellAnchor>
  <xdr:twoCellAnchor>
    <xdr:from>
      <xdr:col>0</xdr:col>
      <xdr:colOff>335280</xdr:colOff>
      <xdr:row>42</xdr:row>
      <xdr:rowOff>129540</xdr:rowOff>
    </xdr:from>
    <xdr:to>
      <xdr:col>13</xdr:col>
      <xdr:colOff>1714500</xdr:colOff>
      <xdr:row>42</xdr:row>
      <xdr:rowOff>129540</xdr:rowOff>
    </xdr:to>
    <xdr:sp macro="" textlink="">
      <xdr:nvSpPr>
        <xdr:cNvPr id="20573660" name="Line 1031"/>
        <xdr:cNvSpPr>
          <a:spLocks noChangeShapeType="1"/>
        </xdr:cNvSpPr>
      </xdr:nvSpPr>
      <xdr:spPr bwMode="auto">
        <a:xfrm>
          <a:off x="335280" y="97917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225866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5866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5866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5866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5866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160020</xdr:colOff>
      <xdr:row>35</xdr:row>
      <xdr:rowOff>144780</xdr:rowOff>
    </xdr:from>
    <xdr:to>
      <xdr:col>13</xdr:col>
      <xdr:colOff>1661160</xdr:colOff>
      <xdr:row>37</xdr:row>
      <xdr:rowOff>45720</xdr:rowOff>
    </xdr:to>
    <xdr:sp macro="" textlink="">
      <xdr:nvSpPr>
        <xdr:cNvPr id="22586695" name="Text Box 6"/>
        <xdr:cNvSpPr txBox="1">
          <a:spLocks noChangeArrowheads="1"/>
        </xdr:cNvSpPr>
      </xdr:nvSpPr>
      <xdr:spPr bwMode="auto">
        <a:xfrm>
          <a:off x="12009120" y="7863840"/>
          <a:ext cx="15011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320040</xdr:colOff>
      <xdr:row>39</xdr:row>
      <xdr:rowOff>0</xdr:rowOff>
    </xdr:from>
    <xdr:to>
      <xdr:col>13</xdr:col>
      <xdr:colOff>1706880</xdr:colOff>
      <xdr:row>39</xdr:row>
      <xdr:rowOff>0</xdr:rowOff>
    </xdr:to>
    <xdr:sp macro="" textlink="">
      <xdr:nvSpPr>
        <xdr:cNvPr id="22586696" name="Line 7"/>
        <xdr:cNvSpPr>
          <a:spLocks noChangeShapeType="1"/>
        </xdr:cNvSpPr>
      </xdr:nvSpPr>
      <xdr:spPr bwMode="auto">
        <a:xfrm>
          <a:off x="320040" y="8397240"/>
          <a:ext cx="1323594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39</xdr:row>
      <xdr:rowOff>76200</xdr:rowOff>
    </xdr:from>
    <xdr:to>
      <xdr:col>14</xdr:col>
      <xdr:colOff>7620</xdr:colOff>
      <xdr:row>56</xdr:row>
      <xdr:rowOff>0</xdr:rowOff>
    </xdr:to>
    <xdr:graphicFrame macro="">
      <xdr:nvGraphicFramePr>
        <xdr:cNvPr id="21035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9</xdr:row>
      <xdr:rowOff>152400</xdr:rowOff>
    </xdr:to>
    <xdr:graphicFrame macro="">
      <xdr:nvGraphicFramePr>
        <xdr:cNvPr id="210354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7620</xdr:rowOff>
    </xdr:from>
    <xdr:to>
      <xdr:col>13</xdr:col>
      <xdr:colOff>0</xdr:colOff>
      <xdr:row>22</xdr:row>
      <xdr:rowOff>0</xdr:rowOff>
    </xdr:to>
    <xdr:graphicFrame macro="">
      <xdr:nvGraphicFramePr>
        <xdr:cNvPr id="210354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10354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40</xdr:row>
      <xdr:rowOff>91440</xdr:rowOff>
    </xdr:to>
    <xdr:graphicFrame macro="">
      <xdr:nvGraphicFramePr>
        <xdr:cNvPr id="2103544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180975</xdr:colOff>
      <xdr:row>41</xdr:row>
      <xdr:rowOff>160020</xdr:rowOff>
    </xdr:from>
    <xdr:to>
      <xdr:col>13</xdr:col>
      <xdr:colOff>1685826</xdr:colOff>
      <xdr:row>43</xdr:row>
      <xdr:rowOff>64770</xdr:rowOff>
    </xdr:to>
    <xdr:sp macro="" textlink="">
      <xdr:nvSpPr>
        <xdr:cNvPr id="7" name="Text Box 1030"/>
        <xdr:cNvSpPr txBox="1">
          <a:spLocks noChangeArrowheads="1"/>
        </xdr:cNvSpPr>
      </xdr:nvSpPr>
      <xdr:spPr bwMode="auto">
        <a:xfrm>
          <a:off x="11725275" y="9753600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- 14,9</a:t>
          </a:r>
        </a:p>
      </xdr:txBody>
    </xdr:sp>
    <xdr:clientData/>
  </xdr:twoCellAnchor>
  <xdr:twoCellAnchor>
    <xdr:from>
      <xdr:col>0</xdr:col>
      <xdr:colOff>335280</xdr:colOff>
      <xdr:row>42</xdr:row>
      <xdr:rowOff>129540</xdr:rowOff>
    </xdr:from>
    <xdr:to>
      <xdr:col>13</xdr:col>
      <xdr:colOff>1714500</xdr:colOff>
      <xdr:row>42</xdr:row>
      <xdr:rowOff>129540</xdr:rowOff>
    </xdr:to>
    <xdr:sp macro="" textlink="">
      <xdr:nvSpPr>
        <xdr:cNvPr id="21035449" name="Line 1031"/>
        <xdr:cNvSpPr>
          <a:spLocks noChangeShapeType="1"/>
        </xdr:cNvSpPr>
      </xdr:nvSpPr>
      <xdr:spPr bwMode="auto">
        <a:xfrm>
          <a:off x="335280" y="97917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39</xdr:row>
      <xdr:rowOff>76200</xdr:rowOff>
    </xdr:from>
    <xdr:to>
      <xdr:col>14</xdr:col>
      <xdr:colOff>7620</xdr:colOff>
      <xdr:row>56</xdr:row>
      <xdr:rowOff>0</xdr:rowOff>
    </xdr:to>
    <xdr:graphicFrame macro="">
      <xdr:nvGraphicFramePr>
        <xdr:cNvPr id="216456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9</xdr:row>
      <xdr:rowOff>152400</xdr:rowOff>
    </xdr:to>
    <xdr:graphicFrame macro="">
      <xdr:nvGraphicFramePr>
        <xdr:cNvPr id="216456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11</xdr:row>
      <xdr:rowOff>7620</xdr:rowOff>
    </xdr:from>
    <xdr:to>
      <xdr:col>13</xdr:col>
      <xdr:colOff>0</xdr:colOff>
      <xdr:row>22</xdr:row>
      <xdr:rowOff>0</xdr:rowOff>
    </xdr:to>
    <xdr:graphicFrame macro="">
      <xdr:nvGraphicFramePr>
        <xdr:cNvPr id="216457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16457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0</xdr:colOff>
      <xdr:row>40</xdr:row>
      <xdr:rowOff>91440</xdr:rowOff>
    </xdr:to>
    <xdr:graphicFrame macro="">
      <xdr:nvGraphicFramePr>
        <xdr:cNvPr id="216457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180975</xdr:colOff>
      <xdr:row>41</xdr:row>
      <xdr:rowOff>160020</xdr:rowOff>
    </xdr:from>
    <xdr:to>
      <xdr:col>13</xdr:col>
      <xdr:colOff>1685826</xdr:colOff>
      <xdr:row>43</xdr:row>
      <xdr:rowOff>64770</xdr:rowOff>
    </xdr:to>
    <xdr:sp macro="" textlink="">
      <xdr:nvSpPr>
        <xdr:cNvPr id="7" name="Text Box 1030"/>
        <xdr:cNvSpPr txBox="1">
          <a:spLocks noChangeArrowheads="1"/>
        </xdr:cNvSpPr>
      </xdr:nvSpPr>
      <xdr:spPr bwMode="auto">
        <a:xfrm>
          <a:off x="11725275" y="9753600"/>
          <a:ext cx="1466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FF0000"/>
              </a:solidFill>
              <a:latin typeface="Arial Cyr"/>
            </a:rPr>
            <a:t>по Самарской обл - 14,9</a:t>
          </a:r>
        </a:p>
      </xdr:txBody>
    </xdr:sp>
    <xdr:clientData/>
  </xdr:twoCellAnchor>
  <xdr:twoCellAnchor>
    <xdr:from>
      <xdr:col>0</xdr:col>
      <xdr:colOff>335280</xdr:colOff>
      <xdr:row>42</xdr:row>
      <xdr:rowOff>129540</xdr:rowOff>
    </xdr:from>
    <xdr:to>
      <xdr:col>13</xdr:col>
      <xdr:colOff>1714500</xdr:colOff>
      <xdr:row>42</xdr:row>
      <xdr:rowOff>129540</xdr:rowOff>
    </xdr:to>
    <xdr:sp macro="" textlink="">
      <xdr:nvSpPr>
        <xdr:cNvPr id="21645704" name="Line 1031"/>
        <xdr:cNvSpPr>
          <a:spLocks noChangeShapeType="1"/>
        </xdr:cNvSpPr>
      </xdr:nvSpPr>
      <xdr:spPr bwMode="auto">
        <a:xfrm>
          <a:off x="335280" y="97917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22615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226153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22615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2261536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226153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182880</xdr:colOff>
      <xdr:row>35</xdr:row>
      <xdr:rowOff>129540</xdr:rowOff>
    </xdr:from>
    <xdr:to>
      <xdr:col>13</xdr:col>
      <xdr:colOff>1691640</xdr:colOff>
      <xdr:row>37</xdr:row>
      <xdr:rowOff>30480</xdr:rowOff>
    </xdr:to>
    <xdr:sp macro="" textlink="">
      <xdr:nvSpPr>
        <xdr:cNvPr id="22615367" name="Text Box 6"/>
        <xdr:cNvSpPr txBox="1">
          <a:spLocks noChangeArrowheads="1"/>
        </xdr:cNvSpPr>
      </xdr:nvSpPr>
      <xdr:spPr bwMode="auto">
        <a:xfrm>
          <a:off x="12031980" y="7848600"/>
          <a:ext cx="150876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335280</xdr:colOff>
      <xdr:row>38</xdr:row>
      <xdr:rowOff>160020</xdr:rowOff>
    </xdr:from>
    <xdr:to>
      <xdr:col>13</xdr:col>
      <xdr:colOff>1714500</xdr:colOff>
      <xdr:row>38</xdr:row>
      <xdr:rowOff>160020</xdr:rowOff>
    </xdr:to>
    <xdr:sp macro="" textlink="">
      <xdr:nvSpPr>
        <xdr:cNvPr id="22615368" name="Line 7"/>
        <xdr:cNvSpPr>
          <a:spLocks noChangeShapeType="1"/>
        </xdr:cNvSpPr>
      </xdr:nvSpPr>
      <xdr:spPr bwMode="auto">
        <a:xfrm>
          <a:off x="335280" y="83820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14</xdr:col>
      <xdr:colOff>7620</xdr:colOff>
      <xdr:row>52</xdr:row>
      <xdr:rowOff>0</xdr:rowOff>
    </xdr:to>
    <xdr:graphicFrame macro="">
      <xdr:nvGraphicFramePr>
        <xdr:cNvPr id="14310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143103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14310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143103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143103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182880</xdr:colOff>
      <xdr:row>35</xdr:row>
      <xdr:rowOff>129540</xdr:rowOff>
    </xdr:from>
    <xdr:to>
      <xdr:col>13</xdr:col>
      <xdr:colOff>1691640</xdr:colOff>
      <xdr:row>37</xdr:row>
      <xdr:rowOff>30480</xdr:rowOff>
    </xdr:to>
    <xdr:sp macro="" textlink="">
      <xdr:nvSpPr>
        <xdr:cNvPr id="14310376" name="Text Box 6"/>
        <xdr:cNvSpPr txBox="1">
          <a:spLocks noChangeArrowheads="1"/>
        </xdr:cNvSpPr>
      </xdr:nvSpPr>
      <xdr:spPr bwMode="auto">
        <a:xfrm>
          <a:off x="12031980" y="7848600"/>
          <a:ext cx="150876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335280</xdr:colOff>
      <xdr:row>38</xdr:row>
      <xdr:rowOff>160020</xdr:rowOff>
    </xdr:from>
    <xdr:to>
      <xdr:col>13</xdr:col>
      <xdr:colOff>1714500</xdr:colOff>
      <xdr:row>38</xdr:row>
      <xdr:rowOff>160020</xdr:rowOff>
    </xdr:to>
    <xdr:sp macro="" textlink="">
      <xdr:nvSpPr>
        <xdr:cNvPr id="14310377" name="Line 7"/>
        <xdr:cNvSpPr>
          <a:spLocks noChangeShapeType="1"/>
        </xdr:cNvSpPr>
      </xdr:nvSpPr>
      <xdr:spPr bwMode="auto">
        <a:xfrm>
          <a:off x="335280" y="8382000"/>
          <a:ext cx="132283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13</xdr:col>
      <xdr:colOff>7620</xdr:colOff>
      <xdr:row>52</xdr:row>
      <xdr:rowOff>0</xdr:rowOff>
    </xdr:to>
    <xdr:graphicFrame macro="">
      <xdr:nvGraphicFramePr>
        <xdr:cNvPr id="143165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14316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143165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143165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143165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335280</xdr:colOff>
      <xdr:row>38</xdr:row>
      <xdr:rowOff>160020</xdr:rowOff>
    </xdr:from>
    <xdr:to>
      <xdr:col>13</xdr:col>
      <xdr:colOff>0</xdr:colOff>
      <xdr:row>38</xdr:row>
      <xdr:rowOff>160020</xdr:rowOff>
    </xdr:to>
    <xdr:sp macro="" textlink="">
      <xdr:nvSpPr>
        <xdr:cNvPr id="14316517" name="Line 7"/>
        <xdr:cNvSpPr>
          <a:spLocks noChangeShapeType="1"/>
        </xdr:cNvSpPr>
      </xdr:nvSpPr>
      <xdr:spPr bwMode="auto">
        <a:xfrm>
          <a:off x="335280" y="8382000"/>
          <a:ext cx="115138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35</xdr:row>
      <xdr:rowOff>76200</xdr:rowOff>
    </xdr:from>
    <xdr:to>
      <xdr:col>13</xdr:col>
      <xdr:colOff>7620</xdr:colOff>
      <xdr:row>52</xdr:row>
      <xdr:rowOff>0</xdr:rowOff>
    </xdr:to>
    <xdr:graphicFrame macro="">
      <xdr:nvGraphicFramePr>
        <xdr:cNvPr id="14388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8</xdr:row>
      <xdr:rowOff>152400</xdr:rowOff>
    </xdr:to>
    <xdr:graphicFrame macro="">
      <xdr:nvGraphicFramePr>
        <xdr:cNvPr id="143881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10</xdr:row>
      <xdr:rowOff>7620</xdr:rowOff>
    </xdr:from>
    <xdr:to>
      <xdr:col>13</xdr:col>
      <xdr:colOff>0</xdr:colOff>
      <xdr:row>20</xdr:row>
      <xdr:rowOff>0</xdr:rowOff>
    </xdr:to>
    <xdr:graphicFrame macro="">
      <xdr:nvGraphicFramePr>
        <xdr:cNvPr id="143881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143881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0</xdr:colOff>
      <xdr:row>36</xdr:row>
      <xdr:rowOff>91440</xdr:rowOff>
    </xdr:to>
    <xdr:graphicFrame macro="">
      <xdr:nvGraphicFramePr>
        <xdr:cNvPr id="1438818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335280</xdr:colOff>
      <xdr:row>38</xdr:row>
      <xdr:rowOff>160020</xdr:rowOff>
    </xdr:from>
    <xdr:to>
      <xdr:col>13</xdr:col>
      <xdr:colOff>0</xdr:colOff>
      <xdr:row>38</xdr:row>
      <xdr:rowOff>160020</xdr:rowOff>
    </xdr:to>
    <xdr:sp macro="" textlink="">
      <xdr:nvSpPr>
        <xdr:cNvPr id="14388189" name="Line 7"/>
        <xdr:cNvSpPr>
          <a:spLocks noChangeShapeType="1"/>
        </xdr:cNvSpPr>
      </xdr:nvSpPr>
      <xdr:spPr bwMode="auto">
        <a:xfrm>
          <a:off x="335280" y="8382000"/>
          <a:ext cx="1151382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6</xdr:col>
      <xdr:colOff>1897380</xdr:colOff>
      <xdr:row>24</xdr:row>
      <xdr:rowOff>0</xdr:rowOff>
    </xdr:to>
    <xdr:graphicFrame macro="">
      <xdr:nvGraphicFramePr>
        <xdr:cNvPr id="2263677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9</xdr:row>
      <xdr:rowOff>7620</xdr:rowOff>
    </xdr:from>
    <xdr:to>
      <xdr:col>6</xdr:col>
      <xdr:colOff>7620</xdr:colOff>
      <xdr:row>23</xdr:row>
      <xdr:rowOff>15240</xdr:rowOff>
    </xdr:to>
    <xdr:graphicFrame macro="">
      <xdr:nvGraphicFramePr>
        <xdr:cNvPr id="2263677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12</xdr:col>
      <xdr:colOff>1188720</xdr:colOff>
      <xdr:row>23</xdr:row>
      <xdr:rowOff>0</xdr:rowOff>
    </xdr:to>
    <xdr:graphicFrame macro="">
      <xdr:nvGraphicFramePr>
        <xdr:cNvPr id="2263677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144780</xdr:rowOff>
    </xdr:from>
    <xdr:to>
      <xdr:col>6</xdr:col>
      <xdr:colOff>22860</xdr:colOff>
      <xdr:row>46</xdr:row>
      <xdr:rowOff>160020</xdr:rowOff>
    </xdr:to>
    <xdr:graphicFrame macro="">
      <xdr:nvGraphicFramePr>
        <xdr:cNvPr id="2263677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198120</xdr:colOff>
      <xdr:row>33</xdr:row>
      <xdr:rowOff>0</xdr:rowOff>
    </xdr:from>
    <xdr:to>
      <xdr:col>12</xdr:col>
      <xdr:colOff>800100</xdr:colOff>
      <xdr:row>47</xdr:row>
      <xdr:rowOff>7620</xdr:rowOff>
    </xdr:to>
    <xdr:graphicFrame macro="">
      <xdr:nvGraphicFramePr>
        <xdr:cNvPr id="2263677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30480</xdr:rowOff>
    </xdr:from>
    <xdr:to>
      <xdr:col>18</xdr:col>
      <xdr:colOff>213360</xdr:colOff>
      <xdr:row>15</xdr:row>
      <xdr:rowOff>91440</xdr:rowOff>
    </xdr:to>
    <xdr:graphicFrame macro="">
      <xdr:nvGraphicFramePr>
        <xdr:cNvPr id="11758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9</xdr:col>
      <xdr:colOff>0</xdr:colOff>
      <xdr:row>30</xdr:row>
      <xdr:rowOff>259080</xdr:rowOff>
    </xdr:to>
    <xdr:graphicFrame macro="">
      <xdr:nvGraphicFramePr>
        <xdr:cNvPr id="11789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2645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838200</xdr:colOff>
      <xdr:row>1</xdr:row>
      <xdr:rowOff>0</xdr:rowOff>
    </xdr:from>
    <xdr:to>
      <xdr:col>12</xdr:col>
      <xdr:colOff>0</xdr:colOff>
      <xdr:row>1</xdr:row>
      <xdr:rowOff>0</xdr:rowOff>
    </xdr:to>
    <xdr:graphicFrame macro="">
      <xdr:nvGraphicFramePr>
        <xdr:cNvPr id="226450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</xdr:row>
      <xdr:rowOff>91440</xdr:rowOff>
    </xdr:from>
    <xdr:to>
      <xdr:col>5</xdr:col>
      <xdr:colOff>731520</xdr:colOff>
      <xdr:row>19</xdr:row>
      <xdr:rowOff>144780</xdr:rowOff>
    </xdr:to>
    <xdr:graphicFrame macro="">
      <xdr:nvGraphicFramePr>
        <xdr:cNvPr id="226450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6</xdr:row>
      <xdr:rowOff>144780</xdr:rowOff>
    </xdr:from>
    <xdr:to>
      <xdr:col>12</xdr:col>
      <xdr:colOff>198120</xdr:colOff>
      <xdr:row>19</xdr:row>
      <xdr:rowOff>137160</xdr:rowOff>
    </xdr:to>
    <xdr:graphicFrame macro="">
      <xdr:nvGraphicFramePr>
        <xdr:cNvPr id="226450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7620</xdr:rowOff>
    </xdr:from>
    <xdr:to>
      <xdr:col>5</xdr:col>
      <xdr:colOff>746760</xdr:colOff>
      <xdr:row>44</xdr:row>
      <xdr:rowOff>7620</xdr:rowOff>
    </xdr:to>
    <xdr:graphicFrame macro="">
      <xdr:nvGraphicFramePr>
        <xdr:cNvPr id="226450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1257300</xdr:colOff>
      <xdr:row>44</xdr:row>
      <xdr:rowOff>0</xdr:rowOff>
    </xdr:to>
    <xdr:graphicFrame macro="">
      <xdr:nvGraphicFramePr>
        <xdr:cNvPr id="2264501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4077;&#11552;-&#11565;&#1024;%20&#259;-&#8194;&#11520;&#8364;&#11565;&#11520;-&#11526;-L&#1032;&#514;&#11565;&#1024;%20&#2316;&#2819;&#2561;&#523;&#8194;&#11520;&#8364;&#11565;&#2048;&#516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1057;&#1074;&#1077;&#1090;&#1072;\Local%20Settings\Application%20Data\Opera\Opera\profile\cache4\temporary_download\&#1043;&#1048;&#1040;%202008%209%20&#1082;&#1083;\&#1056;&#1077;&#1079;&#1091;&#1083;&#1100;&#1090;&#1072;&#1090;&#1099;\&#1057;&#1088;&#1077;&#1076;&#1085;&#1080;&#1081;%20&#1088;&#1077;&#1079;&#1091;&#1083;&#1100;&#1090;&#1072;&#1090;\&#1057;&#1088;&#1077;&#1076;&#1085;&#1080;&#1081;%20&#1073;&#1072;&#1083;&#1083;\4_2503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1048;&#1085;&#1085;&#1072;%20&#1042;&#1083;&#1072;&#1076;&#1080;&#1084;&#1080;&#1088;&#1086;&#1074;&#1085;&#1072;\&#1056;&#1072;&#1073;&#1086;&#1095;&#1080;&#1081;%20&#1089;&#1090;&#1086;&#1083;\&#1055;&#1086;&#1074;&#1086;&#1083;&#1078;&#1089;&#1082;&#1086;&#1077;%20&#1088;&#1091;&#1089;&#1089;&#1082;&#1080;&#1081;\&#1055;&#1086;&#1074;&#1086;&#1083;&#1078;&#1089;&#1082;&#1086;&#1077;\&#1055;&#1086;%20&#1054;&#1059;\&#1053;&#1086;&#1074;&#1086;&#1082;&#1091;&#1081;&#1073;&#1099;&#1096;&#1077;&#1074;&#1089;&#1082;\&#1055;&#1086;&#1074;&#1086;&#1083;&#1078;&#1089;&#1082;&#1086;&#1077;%20&#1088;&#1091;&#1089;&#1089;&#1082;&#1080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1057;&#1074;&#1077;&#1090;&#1072;\&#1056;&#1072;&#1073;&#1086;&#1095;&#1080;&#1081;%20&#1089;&#1090;&#1086;&#1083;\Documents%20and%20Settings\11\&#1052;&#1086;&#1080;%20&#1076;&#1086;&#1082;&#1091;&#1084;&#1077;&#1085;&#1090;&#1099;\&#1045;&#1043;&#1069;\&#1056;&#1077;&#1079;&#1091;&#1083;&#1100;&#1090;&#1072;&#1090;&#1099;\&#1084;&#1072;&#1090;&#1077;&#1084;&#1072;&#1090;&#1080;&#1082;&#1072;\&#1042;&#1086;&#1083;&#1078;&#1089;&#1082;&#1080;&#1081;%20&#1088;-&#1085;\2_2273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1057;&#1074;&#1077;&#1090;&#1072;\&#1056;&#1072;&#1073;&#1086;&#1095;&#1080;&#1081;%20&#1089;&#1090;&#1086;&#1083;\&#1056;&#1077;&#1079;&#1091;&#1083;&#1100;&#1090;&#1072;&#1090;&#1099;\&#1057;&#1088;&#1077;&#1076;&#1085;&#1080;&#1081;%20&#1088;&#1077;&#1079;&#1091;&#1083;&#1100;&#1090;&#1072;&#1090;\&#1057;&#1088;&#1077;&#1076;&#1085;&#1080;&#1081;%20&#1073;&#1072;&#1083;&#1083;\4_2503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-2010\11%20&#1050;&#1051;&#1040;&#1057;&#1057;\&#1052;&#1054;&#1053;&#1048;&#1058;&#1054;&#1056;&#1048;&#1053;&#1043;%20&#1045;&#1043;&#1069;\Documents%20and%20Settings\11\&#1052;&#1086;&#1080;%20&#1076;&#1086;&#1082;&#1091;&#1084;&#1077;&#1085;&#1090;&#1099;\&#1045;&#1043;&#1069;\&#1056;&#1077;&#1079;&#1091;&#1083;&#1100;&#1090;&#1072;&#1090;&#1099;\&#1084;&#1072;&#1090;&#1077;&#1084;&#1072;&#1090;&#1080;&#1082;&#1072;\&#1042;&#1086;&#1083;&#1078;&#1089;&#1082;&#1080;&#1081;%20&#1088;-&#1085;\2_2273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5;&#1043;&#1069;-2010\11%20&#1050;&#1051;&#1040;&#1057;&#1057;\&#1052;&#1054;&#1053;&#1048;&#1058;&#1054;&#1056;&#1048;&#1053;&#1043;%20&#1045;&#1043;&#1069;\&#1056;&#1077;&#1079;&#1091;&#1083;&#1100;&#1090;&#1072;&#1090;&#1099;\&#1057;&#1088;&#1077;&#1076;&#1085;&#1080;&#1081;%20&#1088;&#1077;&#1079;&#1091;&#1083;&#1100;&#1090;&#1072;&#1090;\&#1057;&#1088;&#1077;&#1076;&#1085;&#1080;&#1081;%20&#1073;&#1072;&#1083;&#1083;\4_2503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ОУ: </v>
          </cell>
          <cell r="E6" t="str">
            <v>250303</v>
          </cell>
          <cell r="F6" t="str">
            <v>04-Химия</v>
          </cell>
          <cell r="G6" t="str">
            <v xml:space="preserve">63-Самарская область  </v>
          </cell>
          <cell r="H6" t="str">
            <v>Класс</v>
          </cell>
          <cell r="I6" t="str">
            <v>Код ППЭ</v>
          </cell>
          <cell r="J6" t="str">
            <v>Аудитория</v>
          </cell>
          <cell r="K6" t="str">
            <v>Фамилия</v>
          </cell>
          <cell r="L6" t="str">
            <v>Имя</v>
          </cell>
          <cell r="M6" t="str">
            <v>Отчество</v>
          </cell>
          <cell r="N6" t="str">
            <v>Номер варианта</v>
          </cell>
          <cell r="O6" t="str">
            <v>Первичный балл</v>
          </cell>
          <cell r="P6" t="str">
            <v>Процент выполнения работы</v>
          </cell>
          <cell r="Q6" t="str">
            <v>Задания типа А</v>
          </cell>
          <cell r="R6" t="str">
            <v>Задания типа В</v>
          </cell>
          <cell r="S6" t="str">
            <v>Задания типа C</v>
          </cell>
          <cell r="T6" t="str">
            <v>Серия документа</v>
          </cell>
          <cell r="U6" t="str">
            <v>Номер документа</v>
          </cell>
          <cell r="V6" t="str">
            <v>Балл</v>
          </cell>
          <cell r="W6" t="str">
            <v>Рейтинг</v>
          </cell>
          <cell r="X6" t="str">
            <v>Оценка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1"/>
      <sheetName val="Приложение2"/>
      <sheetName val="Приложение3"/>
      <sheetName val="Приложение4"/>
      <sheetName val="Выполнение заданий"/>
      <sheetName val="XLR_NoRange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>
        <row r="6">
          <cell r="X6" t="str">
            <v>Оценка по алгебре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ОУ: </v>
          </cell>
          <cell r="E6" t="str">
            <v>250303</v>
          </cell>
          <cell r="F6" t="str">
            <v>04-Химия</v>
          </cell>
          <cell r="G6" t="str">
            <v xml:space="preserve">63-Самарская область  </v>
          </cell>
          <cell r="H6" t="str">
            <v>Класс</v>
          </cell>
          <cell r="I6" t="str">
            <v>Код ППЭ</v>
          </cell>
          <cell r="J6" t="str">
            <v>Аудитория</v>
          </cell>
          <cell r="K6" t="str">
            <v>Фамилия</v>
          </cell>
          <cell r="L6" t="str">
            <v>Имя</v>
          </cell>
          <cell r="M6" t="str">
            <v>Отчество</v>
          </cell>
          <cell r="N6" t="str">
            <v>Номер варианта</v>
          </cell>
          <cell r="O6" t="str">
            <v>Первичный балл</v>
          </cell>
          <cell r="P6" t="str">
            <v>Процент выполнения работы</v>
          </cell>
          <cell r="Q6" t="str">
            <v>Задания типа А</v>
          </cell>
          <cell r="R6" t="str">
            <v>Задания типа В</v>
          </cell>
          <cell r="S6" t="str">
            <v>Задания типа C</v>
          </cell>
          <cell r="T6" t="str">
            <v>Серия документа</v>
          </cell>
          <cell r="U6" t="str">
            <v>Номер документа</v>
          </cell>
          <cell r="V6" t="str">
            <v>Балл</v>
          </cell>
          <cell r="W6" t="str">
            <v>Рейтинг</v>
          </cell>
          <cell r="X6" t="str">
            <v>Оценка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>
        <row r="6">
          <cell r="X6" t="str">
            <v>Оценка по алгебре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Протокол проверки результатов Единого государственного экзамена</v>
          </cell>
          <cell r="D6" t="str">
            <v xml:space="preserve">Код ОУ: </v>
          </cell>
          <cell r="E6" t="str">
            <v>250303</v>
          </cell>
          <cell r="F6" t="str">
            <v>04-Химия</v>
          </cell>
          <cell r="G6" t="str">
            <v xml:space="preserve">63-Самарская область  </v>
          </cell>
          <cell r="H6" t="str">
            <v>Класс</v>
          </cell>
          <cell r="I6" t="str">
            <v>Код ППЭ</v>
          </cell>
          <cell r="J6" t="str">
            <v>Аудитория</v>
          </cell>
          <cell r="K6" t="str">
            <v>Фамилия</v>
          </cell>
          <cell r="L6" t="str">
            <v>Имя</v>
          </cell>
          <cell r="M6" t="str">
            <v>Отчество</v>
          </cell>
          <cell r="N6" t="str">
            <v>Номер варианта</v>
          </cell>
          <cell r="O6" t="str">
            <v>Первичный балл</v>
          </cell>
          <cell r="P6" t="str">
            <v>Процент выполнения работы</v>
          </cell>
          <cell r="Q6" t="str">
            <v>Задания типа А</v>
          </cell>
          <cell r="R6" t="str">
            <v>Задания типа В</v>
          </cell>
          <cell r="S6" t="str">
            <v>Задания типа C</v>
          </cell>
          <cell r="T6" t="str">
            <v>Серия документа</v>
          </cell>
          <cell r="U6" t="str">
            <v>Номер документа</v>
          </cell>
          <cell r="V6" t="str">
            <v>Балл</v>
          </cell>
          <cell r="W6" t="str">
            <v>Рейтинг</v>
          </cell>
          <cell r="X6" t="str">
            <v>Оценка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">
    <sheetNames>
      <sheetName val="Баллы"/>
      <sheetName val="Выполнение заданий"/>
      <sheetName val="XLR_NoRange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opLeftCell="A4" zoomScale="94" zoomScaleNormal="94" workbookViewId="0">
      <selection activeCell="D14" sqref="D14"/>
    </sheetView>
  </sheetViews>
  <sheetFormatPr defaultRowHeight="13.2"/>
  <cols>
    <col min="1" max="1" width="5.6640625" customWidth="1"/>
    <col min="2" max="2" width="17" customWidth="1"/>
    <col min="3" max="13" width="9.5546875" customWidth="1"/>
    <col min="14" max="14" width="9.44140625" customWidth="1"/>
  </cols>
  <sheetData>
    <row r="1" spans="1:14" s="153" customFormat="1"/>
    <row r="2" spans="1:14" s="153" customFormat="1" ht="31.5" customHeight="1">
      <c r="A2" s="637" t="s">
        <v>198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</row>
    <row r="3" spans="1:14" s="153" customFormat="1" ht="15.6">
      <c r="A3" s="635" t="s">
        <v>194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</row>
    <row r="4" spans="1:14" s="153" customFormat="1" ht="16.2" thickBot="1">
      <c r="A4" s="636" t="s">
        <v>195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</row>
    <row r="5" spans="1:14" ht="12.75" customHeight="1">
      <c r="A5" s="638" t="s">
        <v>125</v>
      </c>
      <c r="B5" s="638" t="s">
        <v>126</v>
      </c>
      <c r="C5" s="641" t="s">
        <v>42</v>
      </c>
      <c r="D5" s="642"/>
      <c r="E5" s="642"/>
      <c r="F5" s="642"/>
      <c r="G5" s="642"/>
      <c r="H5" s="642"/>
      <c r="I5" s="642"/>
      <c r="J5" s="642"/>
      <c r="K5" s="642"/>
      <c r="L5" s="642"/>
      <c r="M5" s="643"/>
      <c r="N5" s="638" t="s">
        <v>31</v>
      </c>
    </row>
    <row r="6" spans="1:14" ht="13.5" customHeight="1" thickBot="1">
      <c r="A6" s="639"/>
      <c r="B6" s="639"/>
      <c r="C6" s="644"/>
      <c r="D6" s="636"/>
      <c r="E6" s="636"/>
      <c r="F6" s="636"/>
      <c r="G6" s="636"/>
      <c r="H6" s="636"/>
      <c r="I6" s="636"/>
      <c r="J6" s="636"/>
      <c r="K6" s="636"/>
      <c r="L6" s="636"/>
      <c r="M6" s="645"/>
      <c r="N6" s="639"/>
    </row>
    <row r="7" spans="1:14" ht="31.8" thickBot="1">
      <c r="A7" s="640"/>
      <c r="B7" s="640"/>
      <c r="C7" s="154" t="s">
        <v>64</v>
      </c>
      <c r="D7" s="154" t="s">
        <v>127</v>
      </c>
      <c r="E7" s="154" t="s">
        <v>128</v>
      </c>
      <c r="F7" s="154" t="s">
        <v>86</v>
      </c>
      <c r="G7" s="152" t="s">
        <v>84</v>
      </c>
      <c r="H7" s="152" t="s">
        <v>85</v>
      </c>
      <c r="I7" s="154" t="s">
        <v>81</v>
      </c>
      <c r="J7" s="155" t="s">
        <v>82</v>
      </c>
      <c r="K7" s="154" t="s">
        <v>202</v>
      </c>
      <c r="L7" s="154" t="s">
        <v>222</v>
      </c>
      <c r="M7" s="155" t="s">
        <v>204</v>
      </c>
      <c r="N7" s="640"/>
    </row>
    <row r="8" spans="1:14" ht="16.2" thickBot="1">
      <c r="A8" s="156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8</v>
      </c>
      <c r="H8" s="157">
        <v>9</v>
      </c>
      <c r="I8" s="157">
        <v>10</v>
      </c>
      <c r="J8" s="157">
        <v>11</v>
      </c>
      <c r="K8" s="157">
        <v>12</v>
      </c>
      <c r="L8" s="157">
        <v>13</v>
      </c>
      <c r="M8" s="157">
        <v>14</v>
      </c>
      <c r="N8" s="157">
        <v>15</v>
      </c>
    </row>
    <row r="9" spans="1:14" ht="94.2" thickBot="1">
      <c r="A9" s="160" t="s">
        <v>129</v>
      </c>
      <c r="B9" s="158" t="s">
        <v>130</v>
      </c>
      <c r="C9" s="159">
        <v>28</v>
      </c>
      <c r="D9" s="159">
        <v>28</v>
      </c>
      <c r="E9" s="159">
        <v>15</v>
      </c>
      <c r="F9" s="159">
        <v>10</v>
      </c>
      <c r="G9" s="159">
        <v>11</v>
      </c>
      <c r="H9" s="159">
        <v>15</v>
      </c>
      <c r="I9" s="159">
        <v>9</v>
      </c>
      <c r="J9" s="159">
        <v>9</v>
      </c>
      <c r="K9" s="159">
        <v>8</v>
      </c>
      <c r="L9" s="159">
        <v>3</v>
      </c>
      <c r="M9" s="159">
        <v>3</v>
      </c>
      <c r="N9" s="159">
        <v>139</v>
      </c>
    </row>
    <row r="10" spans="1:14" ht="109.8" thickBot="1">
      <c r="A10" s="160" t="s">
        <v>131</v>
      </c>
      <c r="B10" s="158" t="s">
        <v>132</v>
      </c>
      <c r="C10" s="159">
        <v>727</v>
      </c>
      <c r="D10" s="159">
        <v>728</v>
      </c>
      <c r="E10" s="159">
        <v>91</v>
      </c>
      <c r="F10" s="159">
        <v>37</v>
      </c>
      <c r="G10" s="159">
        <v>18</v>
      </c>
      <c r="H10" s="159">
        <v>102</v>
      </c>
      <c r="I10" s="159">
        <v>36</v>
      </c>
      <c r="J10" s="159">
        <v>44</v>
      </c>
      <c r="K10" s="159">
        <v>36</v>
      </c>
      <c r="L10" s="159">
        <v>11</v>
      </c>
      <c r="M10" s="159">
        <v>5</v>
      </c>
      <c r="N10" s="159">
        <v>1835</v>
      </c>
    </row>
    <row r="11" spans="1:14" ht="63" thickBot="1">
      <c r="A11" s="160" t="s">
        <v>133</v>
      </c>
      <c r="B11" s="158" t="s">
        <v>134</v>
      </c>
      <c r="C11" s="159">
        <v>4</v>
      </c>
      <c r="D11" s="159">
        <v>4</v>
      </c>
      <c r="E11" s="159">
        <v>1</v>
      </c>
      <c r="F11" s="159">
        <v>1</v>
      </c>
      <c r="G11" s="159">
        <v>1</v>
      </c>
      <c r="H11" s="159">
        <v>1</v>
      </c>
      <c r="I11" s="159">
        <v>1</v>
      </c>
      <c r="J11" s="159">
        <v>1</v>
      </c>
      <c r="K11" s="159">
        <v>1</v>
      </c>
      <c r="L11" s="159">
        <v>1</v>
      </c>
      <c r="M11" s="159">
        <v>1</v>
      </c>
      <c r="N11" s="159">
        <v>14</v>
      </c>
    </row>
  </sheetData>
  <mergeCells count="7">
    <mergeCell ref="A3:N3"/>
    <mergeCell ref="A4:N4"/>
    <mergeCell ref="A2:N2"/>
    <mergeCell ref="A5:A7"/>
    <mergeCell ref="B5:B7"/>
    <mergeCell ref="C5:M6"/>
    <mergeCell ref="N5:N7"/>
  </mergeCells>
  <phoneticPr fontId="2" type="noConversion"/>
  <pageMargins left="0.19685039370078741" right="0.19685039370078741" top="0" bottom="0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4:J19"/>
  <sheetViews>
    <sheetView workbookViewId="0">
      <selection activeCell="D18" sqref="D18"/>
    </sheetView>
  </sheetViews>
  <sheetFormatPr defaultRowHeight="13.2"/>
  <cols>
    <col min="1" max="1" width="7.33203125" customWidth="1"/>
    <col min="2" max="2" width="18.5546875" bestFit="1" customWidth="1"/>
    <col min="3" max="3" width="19.44140625" customWidth="1"/>
    <col min="4" max="4" width="19.33203125" customWidth="1"/>
    <col min="5" max="5" width="17.88671875" customWidth="1"/>
    <col min="6" max="6" width="16.44140625" customWidth="1"/>
  </cols>
  <sheetData>
    <row r="4" spans="2:10" ht="13.2" customHeight="1">
      <c r="B4" s="646" t="s">
        <v>199</v>
      </c>
      <c r="C4" s="646"/>
      <c r="D4" s="646"/>
      <c r="E4" s="646"/>
      <c r="F4" s="646"/>
      <c r="G4" s="277"/>
      <c r="H4" s="277"/>
      <c r="I4" s="277"/>
      <c r="J4" s="277"/>
    </row>
    <row r="5" spans="2:10" ht="13.2" customHeight="1">
      <c r="B5" s="646"/>
      <c r="C5" s="646"/>
      <c r="D5" s="646"/>
      <c r="E5" s="646"/>
      <c r="F5" s="646"/>
      <c r="G5" s="277"/>
      <c r="H5" s="277"/>
      <c r="I5" s="277"/>
      <c r="J5" s="277"/>
    </row>
    <row r="6" spans="2:10" ht="13.2" customHeight="1" thickBot="1">
      <c r="B6" s="276"/>
      <c r="C6" s="276"/>
      <c r="D6" s="276"/>
      <c r="E6" s="276"/>
      <c r="F6" s="276"/>
      <c r="G6" s="277"/>
      <c r="H6" s="277"/>
      <c r="I6" s="277"/>
      <c r="J6" s="277"/>
    </row>
    <row r="7" spans="2:10" ht="24.75" customHeight="1" thickBot="1">
      <c r="B7" s="647" t="s">
        <v>169</v>
      </c>
      <c r="C7" s="652" t="s">
        <v>170</v>
      </c>
      <c r="D7" s="649" t="s">
        <v>175</v>
      </c>
      <c r="E7" s="650"/>
      <c r="F7" s="651"/>
      <c r="G7" s="279"/>
      <c r="H7" s="279"/>
    </row>
    <row r="8" spans="2:10" ht="23.25" customHeight="1" thickBot="1">
      <c r="B8" s="648"/>
      <c r="C8" s="653"/>
      <c r="D8" s="282" t="s">
        <v>174</v>
      </c>
      <c r="E8" s="282" t="s">
        <v>172</v>
      </c>
      <c r="F8" s="278" t="s">
        <v>173</v>
      </c>
      <c r="G8" s="279"/>
      <c r="H8" s="279"/>
    </row>
    <row r="9" spans="2:10" ht="15.6">
      <c r="B9" s="596" t="s">
        <v>64</v>
      </c>
      <c r="C9" s="597"/>
      <c r="D9" s="598" t="s">
        <v>242</v>
      </c>
      <c r="E9" s="598" t="s">
        <v>243</v>
      </c>
      <c r="F9" s="601" t="s">
        <v>212</v>
      </c>
    </row>
    <row r="10" spans="2:10" ht="15.6">
      <c r="B10" s="280" t="s">
        <v>80</v>
      </c>
      <c r="C10" s="285"/>
      <c r="D10" s="599" t="s">
        <v>244</v>
      </c>
      <c r="E10" s="600" t="s">
        <v>245</v>
      </c>
      <c r="F10" s="283" t="s">
        <v>213</v>
      </c>
    </row>
    <row r="11" spans="2:10" ht="15.6">
      <c r="B11" s="280" t="s">
        <v>81</v>
      </c>
      <c r="C11" s="285"/>
      <c r="D11" s="283" t="s">
        <v>214</v>
      </c>
      <c r="E11" s="283" t="s">
        <v>215</v>
      </c>
      <c r="F11" s="283" t="s">
        <v>216</v>
      </c>
    </row>
    <row r="12" spans="2:10" ht="15.6">
      <c r="B12" s="280" t="s">
        <v>82</v>
      </c>
      <c r="C12" s="285"/>
      <c r="D12" s="283" t="s">
        <v>246</v>
      </c>
      <c r="E12" s="283" t="s">
        <v>217</v>
      </c>
      <c r="F12" s="283" t="s">
        <v>247</v>
      </c>
    </row>
    <row r="13" spans="2:10" ht="15.6">
      <c r="B13" s="280" t="s">
        <v>83</v>
      </c>
      <c r="C13" s="285"/>
      <c r="D13" s="283" t="s">
        <v>248</v>
      </c>
      <c r="E13" s="599" t="s">
        <v>249</v>
      </c>
      <c r="F13" s="283" t="s">
        <v>218</v>
      </c>
    </row>
    <row r="14" spans="2:10" ht="15.6">
      <c r="B14" s="280" t="s">
        <v>171</v>
      </c>
      <c r="C14" s="285"/>
      <c r="D14" s="600" t="s">
        <v>250</v>
      </c>
      <c r="E14" s="599" t="s">
        <v>251</v>
      </c>
      <c r="F14" s="283" t="s">
        <v>219</v>
      </c>
    </row>
    <row r="15" spans="2:10" ht="15.6">
      <c r="B15" s="280" t="s">
        <v>85</v>
      </c>
      <c r="C15" s="285"/>
      <c r="D15" s="283" t="s">
        <v>252</v>
      </c>
      <c r="E15" s="600" t="s">
        <v>253</v>
      </c>
      <c r="F15" s="283" t="s">
        <v>220</v>
      </c>
    </row>
    <row r="16" spans="2:10" ht="15.6">
      <c r="B16" s="280" t="s">
        <v>86</v>
      </c>
      <c r="C16" s="285"/>
      <c r="D16" s="283" t="s">
        <v>254</v>
      </c>
      <c r="E16" s="283" t="s">
        <v>255</v>
      </c>
      <c r="F16" s="283" t="s">
        <v>221</v>
      </c>
    </row>
    <row r="17" spans="2:6" ht="15.6">
      <c r="B17" s="280" t="s">
        <v>202</v>
      </c>
      <c r="C17" s="285"/>
      <c r="D17" s="283" t="s">
        <v>223</v>
      </c>
      <c r="E17" s="283" t="s">
        <v>224</v>
      </c>
      <c r="F17" s="283" t="s">
        <v>225</v>
      </c>
    </row>
    <row r="18" spans="2:6" ht="15.6">
      <c r="B18" s="280" t="s">
        <v>222</v>
      </c>
      <c r="C18" s="285"/>
      <c r="D18" s="283" t="s">
        <v>226</v>
      </c>
      <c r="E18" s="283" t="s">
        <v>226</v>
      </c>
      <c r="F18" s="600" t="s">
        <v>227</v>
      </c>
    </row>
    <row r="19" spans="2:6" ht="16.2" thickBot="1">
      <c r="B19" s="281" t="s">
        <v>204</v>
      </c>
      <c r="C19" s="286"/>
      <c r="D19" s="284" t="s">
        <v>228</v>
      </c>
      <c r="E19" s="284" t="s">
        <v>229</v>
      </c>
      <c r="F19" s="602" t="s">
        <v>230</v>
      </c>
    </row>
  </sheetData>
  <mergeCells count="4">
    <mergeCell ref="B4:F5"/>
    <mergeCell ref="B7:B8"/>
    <mergeCell ref="D7:F7"/>
    <mergeCell ref="C7:C8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zoomScale="66" zoomScaleNormal="66" workbookViewId="0">
      <selection activeCell="M6" sqref="M6"/>
    </sheetView>
  </sheetViews>
  <sheetFormatPr defaultColWidth="9.109375" defaultRowHeight="13.2"/>
  <cols>
    <col min="1" max="1" width="34.6640625" style="186" customWidth="1"/>
    <col min="2" max="12" width="14" style="291" customWidth="1"/>
    <col min="13" max="16384" width="9.109375" style="186"/>
  </cols>
  <sheetData>
    <row r="1" spans="1:12" ht="25.5" customHeight="1">
      <c r="A1" s="654" t="s">
        <v>200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</row>
    <row r="2" spans="1:12" ht="13.8" thickBot="1"/>
    <row r="3" spans="1:12" ht="116.25" customHeight="1" thickBot="1">
      <c r="A3" s="287" t="s">
        <v>176</v>
      </c>
      <c r="B3" s="606" t="s">
        <v>64</v>
      </c>
      <c r="C3" s="293" t="s">
        <v>80</v>
      </c>
      <c r="D3" s="294" t="s">
        <v>81</v>
      </c>
      <c r="E3" s="293" t="s">
        <v>82</v>
      </c>
      <c r="F3" s="293" t="s">
        <v>83</v>
      </c>
      <c r="G3" s="293" t="s">
        <v>84</v>
      </c>
      <c r="H3" s="293" t="s">
        <v>85</v>
      </c>
      <c r="I3" s="293" t="s">
        <v>202</v>
      </c>
      <c r="J3" s="293" t="s">
        <v>222</v>
      </c>
      <c r="K3" s="293" t="s">
        <v>204</v>
      </c>
      <c r="L3" s="295" t="s">
        <v>86</v>
      </c>
    </row>
    <row r="4" spans="1:12" ht="30" customHeight="1">
      <c r="A4" s="288" t="s">
        <v>177</v>
      </c>
      <c r="B4" s="296">
        <v>32.700000000000003</v>
      </c>
      <c r="C4" s="297">
        <v>16.2</v>
      </c>
      <c r="D4" s="297">
        <v>20.399999999999999</v>
      </c>
      <c r="E4" s="297">
        <v>21.6</v>
      </c>
      <c r="F4" s="297">
        <v>17.600000000000001</v>
      </c>
      <c r="G4" s="297">
        <v>23.9</v>
      </c>
      <c r="H4" s="297">
        <v>24</v>
      </c>
      <c r="I4" s="603">
        <v>13.9</v>
      </c>
      <c r="J4" s="603">
        <v>53.3</v>
      </c>
      <c r="K4" s="603">
        <v>18.7</v>
      </c>
      <c r="L4" s="298">
        <v>15.3</v>
      </c>
    </row>
    <row r="5" spans="1:12" ht="30" customHeight="1">
      <c r="A5" s="289" t="s">
        <v>178</v>
      </c>
      <c r="B5" s="299">
        <v>31.9</v>
      </c>
      <c r="C5" s="300">
        <v>14.2</v>
      </c>
      <c r="D5" s="300">
        <v>19.100000000000001</v>
      </c>
      <c r="E5" s="300">
        <v>18.3</v>
      </c>
      <c r="F5" s="300">
        <v>17.8</v>
      </c>
      <c r="G5" s="300">
        <v>25.8</v>
      </c>
      <c r="H5" s="300">
        <v>23.4</v>
      </c>
      <c r="I5" s="604">
        <v>19.5</v>
      </c>
      <c r="J5" s="604"/>
      <c r="K5" s="604">
        <v>10</v>
      </c>
      <c r="L5" s="301">
        <v>17.399999999999999</v>
      </c>
    </row>
    <row r="6" spans="1:12" ht="30" customHeight="1">
      <c r="A6" s="289" t="s">
        <v>179</v>
      </c>
      <c r="B6" s="299">
        <v>32.4</v>
      </c>
      <c r="C6" s="300">
        <v>15.5</v>
      </c>
      <c r="D6" s="300">
        <v>19.8</v>
      </c>
      <c r="E6" s="300">
        <v>21.3</v>
      </c>
      <c r="F6" s="300">
        <v>17.7</v>
      </c>
      <c r="G6" s="300">
        <v>24.6</v>
      </c>
      <c r="H6" s="300">
        <v>23.8</v>
      </c>
      <c r="I6" s="604">
        <v>14.2</v>
      </c>
      <c r="J6" s="604">
        <v>53.3</v>
      </c>
      <c r="K6" s="604">
        <v>15.2</v>
      </c>
      <c r="L6" s="301">
        <v>15.6</v>
      </c>
    </row>
    <row r="7" spans="1:12" ht="30" customHeight="1" thickBot="1">
      <c r="A7" s="290" t="s">
        <v>3</v>
      </c>
      <c r="B7" s="302"/>
      <c r="C7" s="303"/>
      <c r="D7" s="303"/>
      <c r="E7" s="303"/>
      <c r="F7" s="303"/>
      <c r="G7" s="303"/>
      <c r="H7" s="303"/>
      <c r="I7" s="605"/>
      <c r="J7" s="605"/>
      <c r="K7" s="605"/>
      <c r="L7" s="304"/>
    </row>
  </sheetData>
  <mergeCells count="1">
    <mergeCell ref="A1:L1"/>
  </mergeCells>
  <phoneticPr fontId="16" type="noConversion"/>
  <pageMargins left="0.78740157480314965" right="0.78740157480314965" top="1.3779527559055118" bottom="0.98425196850393704" header="0.51181102362204722" footer="0.51181102362204722"/>
  <pageSetup paperSize="9" scale="64" orientation="landscape" r:id="rId1"/>
  <headerFooter alignWithMargins="0"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zoomScale="75" workbookViewId="0">
      <selection activeCell="M13" sqref="M13"/>
    </sheetView>
  </sheetViews>
  <sheetFormatPr defaultColWidth="9.109375" defaultRowHeight="13.2"/>
  <cols>
    <col min="1" max="1" width="30.44140625" style="186" customWidth="1"/>
    <col min="2" max="12" width="13.33203125" style="291" customWidth="1"/>
    <col min="13" max="19" width="9.109375" style="186"/>
    <col min="20" max="20" width="9.109375" style="186" customWidth="1"/>
    <col min="21" max="21" width="2.109375" style="186" customWidth="1"/>
    <col min="22" max="16384" width="9.109375" style="186"/>
  </cols>
  <sheetData>
    <row r="1" spans="1:13" ht="25.5" customHeight="1">
      <c r="A1" s="654" t="s">
        <v>201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</row>
    <row r="2" spans="1:13" ht="13.8" thickBot="1"/>
    <row r="3" spans="1:13" ht="116.25" customHeight="1" thickBot="1">
      <c r="A3" s="287" t="s">
        <v>176</v>
      </c>
      <c r="B3" s="292" t="s">
        <v>64</v>
      </c>
      <c r="C3" s="293" t="s">
        <v>80</v>
      </c>
      <c r="D3" s="294" t="s">
        <v>81</v>
      </c>
      <c r="E3" s="293" t="s">
        <v>82</v>
      </c>
      <c r="F3" s="293" t="s">
        <v>83</v>
      </c>
      <c r="G3" s="293" t="s">
        <v>84</v>
      </c>
      <c r="H3" s="293" t="s">
        <v>85</v>
      </c>
      <c r="I3" s="293" t="s">
        <v>202</v>
      </c>
      <c r="J3" s="293" t="s">
        <v>222</v>
      </c>
      <c r="K3" s="293" t="s">
        <v>204</v>
      </c>
      <c r="L3" s="295" t="s">
        <v>86</v>
      </c>
    </row>
    <row r="4" spans="1:13" ht="30" customHeight="1">
      <c r="A4" s="288" t="s">
        <v>177</v>
      </c>
      <c r="B4" s="296">
        <v>3.9</v>
      </c>
      <c r="C4" s="297">
        <v>3.7</v>
      </c>
      <c r="D4" s="297">
        <v>3.9</v>
      </c>
      <c r="E4" s="297">
        <v>3.9</v>
      </c>
      <c r="F4" s="297">
        <v>3</v>
      </c>
      <c r="G4" s="297">
        <v>3.6</v>
      </c>
      <c r="H4" s="297">
        <v>3.5</v>
      </c>
      <c r="I4" s="603">
        <v>3.8</v>
      </c>
      <c r="J4" s="603">
        <v>4</v>
      </c>
      <c r="K4" s="603">
        <v>4.7</v>
      </c>
      <c r="L4" s="298">
        <v>3</v>
      </c>
    </row>
    <row r="5" spans="1:13" ht="30" customHeight="1">
      <c r="A5" s="289" t="s">
        <v>178</v>
      </c>
      <c r="B5" s="299">
        <v>3.8</v>
      </c>
      <c r="C5" s="300">
        <v>3.4</v>
      </c>
      <c r="D5" s="300">
        <v>3.7</v>
      </c>
      <c r="E5" s="300">
        <v>3.3</v>
      </c>
      <c r="F5" s="300">
        <v>3.1</v>
      </c>
      <c r="G5" s="300">
        <v>3.8</v>
      </c>
      <c r="H5" s="300">
        <v>3.3</v>
      </c>
      <c r="I5" s="604">
        <v>5</v>
      </c>
      <c r="J5" s="604"/>
      <c r="K5" s="604">
        <v>3</v>
      </c>
      <c r="L5" s="301">
        <v>3.4</v>
      </c>
    </row>
    <row r="6" spans="1:13" ht="30" customHeight="1">
      <c r="A6" s="289" t="s">
        <v>179</v>
      </c>
      <c r="B6" s="299">
        <v>3.9</v>
      </c>
      <c r="C6" s="300">
        <v>3.6</v>
      </c>
      <c r="D6" s="300">
        <v>3.8</v>
      </c>
      <c r="E6" s="300">
        <v>3.9</v>
      </c>
      <c r="F6" s="300">
        <v>3</v>
      </c>
      <c r="G6" s="300">
        <v>3.7</v>
      </c>
      <c r="H6" s="300">
        <v>3.4</v>
      </c>
      <c r="I6" s="604">
        <v>3.9</v>
      </c>
      <c r="J6" s="604">
        <v>4</v>
      </c>
      <c r="K6" s="604">
        <v>4</v>
      </c>
      <c r="L6" s="301">
        <v>3</v>
      </c>
    </row>
    <row r="7" spans="1:13" ht="30" customHeight="1" thickBot="1">
      <c r="A7" s="290" t="s">
        <v>3</v>
      </c>
      <c r="B7" s="302"/>
      <c r="C7" s="303"/>
      <c r="D7" s="303"/>
      <c r="E7" s="303"/>
      <c r="F7" s="303"/>
      <c r="G7" s="303"/>
      <c r="H7" s="303"/>
      <c r="I7" s="605"/>
      <c r="J7" s="605"/>
      <c r="K7" s="605"/>
      <c r="L7" s="304"/>
    </row>
  </sheetData>
  <mergeCells count="1">
    <mergeCell ref="A1:M1"/>
  </mergeCells>
  <phoneticPr fontId="16" type="noConversion"/>
  <pageMargins left="0.78740157480314965" right="0.78740157480314965" top="1.3779527559055118" bottom="0.98425196850393704" header="0.51181102362204722" footer="0.51181102362204722"/>
  <pageSetup paperSize="9" scale="64" orientation="landscape" r:id="rId1"/>
  <headerFooter alignWithMargins="0"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X50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21" sqref="C21"/>
    </sheetView>
  </sheetViews>
  <sheetFormatPr defaultColWidth="9.109375" defaultRowHeight="17.399999999999999"/>
  <cols>
    <col min="1" max="1" width="22.5546875" style="128" customWidth="1"/>
    <col min="2" max="2" width="5.33203125" style="128" customWidth="1"/>
    <col min="3" max="24" width="7" style="128" customWidth="1"/>
    <col min="25" max="16384" width="9.109375" style="128"/>
  </cols>
  <sheetData>
    <row r="1" spans="1:24">
      <c r="A1" s="655" t="s">
        <v>78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</row>
    <row r="2" spans="1:24" ht="11.25" customHeight="1" thickBot="1"/>
    <row r="3" spans="1:24" s="137" customFormat="1" ht="15" customHeight="1" thickBot="1">
      <c r="A3" s="662" t="s">
        <v>79</v>
      </c>
      <c r="B3" s="658" t="s">
        <v>62</v>
      </c>
      <c r="C3" s="661" t="s">
        <v>64</v>
      </c>
      <c r="D3" s="657"/>
      <c r="E3" s="656" t="s">
        <v>80</v>
      </c>
      <c r="F3" s="660"/>
      <c r="G3" s="661" t="s">
        <v>81</v>
      </c>
      <c r="H3" s="657"/>
      <c r="I3" s="656" t="s">
        <v>82</v>
      </c>
      <c r="J3" s="660"/>
      <c r="K3" s="661" t="s">
        <v>83</v>
      </c>
      <c r="L3" s="657"/>
      <c r="M3" s="656" t="s">
        <v>84</v>
      </c>
      <c r="N3" s="660"/>
      <c r="O3" s="661" t="s">
        <v>85</v>
      </c>
      <c r="P3" s="657"/>
      <c r="Q3" s="656" t="s">
        <v>86</v>
      </c>
      <c r="R3" s="657"/>
      <c r="S3" s="656" t="s">
        <v>202</v>
      </c>
      <c r="T3" s="657"/>
      <c r="U3" s="656" t="s">
        <v>203</v>
      </c>
      <c r="V3" s="657"/>
      <c r="W3" s="656" t="s">
        <v>204</v>
      </c>
      <c r="X3" s="657"/>
    </row>
    <row r="4" spans="1:24" s="137" customFormat="1" ht="99" customHeight="1" thickBot="1">
      <c r="A4" s="663"/>
      <c r="B4" s="659"/>
      <c r="C4" s="129" t="s">
        <v>87</v>
      </c>
      <c r="D4" s="130" t="s">
        <v>88</v>
      </c>
      <c r="E4" s="129" t="s">
        <v>87</v>
      </c>
      <c r="F4" s="131" t="s">
        <v>88</v>
      </c>
      <c r="G4" s="129" t="s">
        <v>87</v>
      </c>
      <c r="H4" s="130" t="s">
        <v>88</v>
      </c>
      <c r="I4" s="129" t="s">
        <v>87</v>
      </c>
      <c r="J4" s="131" t="s">
        <v>88</v>
      </c>
      <c r="K4" s="129" t="s">
        <v>87</v>
      </c>
      <c r="L4" s="130" t="s">
        <v>88</v>
      </c>
      <c r="M4" s="129" t="s">
        <v>87</v>
      </c>
      <c r="N4" s="131" t="s">
        <v>88</v>
      </c>
      <c r="O4" s="129" t="s">
        <v>87</v>
      </c>
      <c r="P4" s="130" t="s">
        <v>88</v>
      </c>
      <c r="Q4" s="129" t="s">
        <v>87</v>
      </c>
      <c r="R4" s="130" t="s">
        <v>88</v>
      </c>
      <c r="S4" s="129" t="s">
        <v>87</v>
      </c>
      <c r="T4" s="130" t="s">
        <v>88</v>
      </c>
      <c r="U4" s="129" t="s">
        <v>87</v>
      </c>
      <c r="V4" s="130" t="s">
        <v>88</v>
      </c>
      <c r="W4" s="129" t="s">
        <v>87</v>
      </c>
      <c r="X4" s="130" t="s">
        <v>88</v>
      </c>
    </row>
    <row r="5" spans="1:24" s="172" customFormat="1" ht="13.2">
      <c r="A5" s="173" t="s">
        <v>89</v>
      </c>
      <c r="B5" s="174">
        <v>50</v>
      </c>
      <c r="C5" s="569">
        <v>46</v>
      </c>
      <c r="D5" s="176">
        <f t="shared" ref="D5:D36" si="0">C5/B5*100</f>
        <v>92</v>
      </c>
      <c r="E5" s="565">
        <v>46</v>
      </c>
      <c r="F5" s="177">
        <f t="shared" ref="F5:F34" si="1">E5/B5*100</f>
        <v>92</v>
      </c>
      <c r="G5" s="569"/>
      <c r="H5" s="176">
        <f t="shared" ref="H5:H36" si="2">G5/B5*100</f>
        <v>0</v>
      </c>
      <c r="I5" s="583"/>
      <c r="J5" s="505">
        <f t="shared" ref="J5:J36" si="3">I5/B5*100</f>
        <v>0</v>
      </c>
      <c r="K5" s="570">
        <v>17</v>
      </c>
      <c r="L5" s="176">
        <f t="shared" ref="L5:L36" si="4">K5/B5*100</f>
        <v>34</v>
      </c>
      <c r="M5" s="588">
        <v>2</v>
      </c>
      <c r="N5" s="505">
        <f t="shared" ref="N5:N36" si="5">M5/B5*100</f>
        <v>4</v>
      </c>
      <c r="O5" s="570">
        <v>1</v>
      </c>
      <c r="P5" s="176">
        <f t="shared" ref="P5:P36" si="6">O5/B5*100</f>
        <v>2</v>
      </c>
      <c r="Q5" s="185">
        <v>18</v>
      </c>
      <c r="R5" s="176">
        <f t="shared" ref="R5:R36" si="7">Q5/B5*100</f>
        <v>36</v>
      </c>
      <c r="S5" s="179">
        <v>1</v>
      </c>
      <c r="T5" s="176">
        <f t="shared" ref="T5:T36" si="8">S5/D5*100</f>
        <v>1.0869565217391304</v>
      </c>
      <c r="U5" s="179"/>
      <c r="V5" s="176">
        <f t="shared" ref="V5:V36" si="9">U5/F5*100</f>
        <v>0</v>
      </c>
      <c r="W5" s="179"/>
      <c r="X5" s="176">
        <f t="shared" ref="X5:X36" si="10">W5/F5*100</f>
        <v>0</v>
      </c>
    </row>
    <row r="6" spans="1:24" s="172" customFormat="1" ht="13.2">
      <c r="A6" s="173" t="s">
        <v>91</v>
      </c>
      <c r="B6" s="497">
        <v>70</v>
      </c>
      <c r="C6" s="566">
        <v>66</v>
      </c>
      <c r="D6" s="183">
        <f t="shared" si="0"/>
        <v>94.285714285714278</v>
      </c>
      <c r="E6" s="566">
        <v>66</v>
      </c>
      <c r="F6" s="177">
        <f t="shared" si="1"/>
        <v>94.285714285714278</v>
      </c>
      <c r="G6" s="566"/>
      <c r="H6" s="183">
        <f t="shared" si="2"/>
        <v>0</v>
      </c>
      <c r="I6" s="566">
        <v>2</v>
      </c>
      <c r="J6" s="183">
        <f t="shared" si="3"/>
        <v>2.8571428571428572</v>
      </c>
      <c r="K6" s="571">
        <v>2</v>
      </c>
      <c r="L6" s="183">
        <f t="shared" si="4"/>
        <v>2.8571428571428572</v>
      </c>
      <c r="M6" s="589"/>
      <c r="N6" s="183">
        <f t="shared" si="5"/>
        <v>0</v>
      </c>
      <c r="O6" s="571"/>
      <c r="P6" s="183">
        <f t="shared" si="6"/>
        <v>0</v>
      </c>
      <c r="Q6" s="185"/>
      <c r="R6" s="183">
        <f t="shared" si="7"/>
        <v>0</v>
      </c>
      <c r="S6" s="552">
        <v>1</v>
      </c>
      <c r="T6" s="183">
        <f t="shared" si="8"/>
        <v>1.0606060606060608</v>
      </c>
      <c r="U6" s="586">
        <v>1</v>
      </c>
      <c r="V6" s="183">
        <f t="shared" si="9"/>
        <v>1.0606060606060608</v>
      </c>
      <c r="W6" s="185"/>
      <c r="X6" s="183">
        <f t="shared" si="10"/>
        <v>0</v>
      </c>
    </row>
    <row r="7" spans="1:24" s="172" customFormat="1" ht="13.2">
      <c r="A7" s="173" t="s">
        <v>92</v>
      </c>
      <c r="B7" s="497">
        <v>35</v>
      </c>
      <c r="C7" s="567">
        <v>34</v>
      </c>
      <c r="D7" s="183">
        <f t="shared" si="0"/>
        <v>97.142857142857139</v>
      </c>
      <c r="E7" s="567">
        <v>34</v>
      </c>
      <c r="F7" s="177">
        <f t="shared" si="1"/>
        <v>97.142857142857139</v>
      </c>
      <c r="G7" s="567">
        <v>2</v>
      </c>
      <c r="H7" s="183">
        <f t="shared" si="2"/>
        <v>5.7142857142857144</v>
      </c>
      <c r="I7" s="567"/>
      <c r="J7" s="183">
        <f t="shared" si="3"/>
        <v>0</v>
      </c>
      <c r="K7" s="572"/>
      <c r="L7" s="183">
        <f t="shared" si="4"/>
        <v>0</v>
      </c>
      <c r="M7" s="589">
        <v>1</v>
      </c>
      <c r="N7" s="183">
        <f t="shared" si="5"/>
        <v>2.8571428571428572</v>
      </c>
      <c r="O7" s="572">
        <v>1</v>
      </c>
      <c r="P7" s="183">
        <f t="shared" si="6"/>
        <v>2.8571428571428572</v>
      </c>
      <c r="Q7" s="185"/>
      <c r="R7" s="183">
        <f t="shared" si="7"/>
        <v>0</v>
      </c>
      <c r="S7" s="552">
        <v>4</v>
      </c>
      <c r="T7" s="183">
        <f t="shared" si="8"/>
        <v>4.117647058823529</v>
      </c>
      <c r="U7" s="586"/>
      <c r="V7" s="183">
        <f t="shared" si="9"/>
        <v>0</v>
      </c>
      <c r="W7" s="185"/>
      <c r="X7" s="183">
        <f t="shared" si="10"/>
        <v>0</v>
      </c>
    </row>
    <row r="8" spans="1:24" s="172" customFormat="1" ht="13.2">
      <c r="A8" s="173" t="s">
        <v>93</v>
      </c>
      <c r="B8" s="497">
        <v>40</v>
      </c>
      <c r="C8" s="567">
        <v>39</v>
      </c>
      <c r="D8" s="183">
        <f t="shared" si="0"/>
        <v>97.5</v>
      </c>
      <c r="E8" s="567">
        <v>39</v>
      </c>
      <c r="F8" s="177">
        <f t="shared" si="1"/>
        <v>97.5</v>
      </c>
      <c r="G8" s="567">
        <v>3</v>
      </c>
      <c r="H8" s="183">
        <f t="shared" si="2"/>
        <v>7.5</v>
      </c>
      <c r="I8" s="567">
        <v>10</v>
      </c>
      <c r="J8" s="183">
        <f t="shared" si="3"/>
        <v>25</v>
      </c>
      <c r="K8" s="572">
        <v>5</v>
      </c>
      <c r="L8" s="183">
        <f t="shared" si="4"/>
        <v>12.5</v>
      </c>
      <c r="M8" s="589">
        <v>2</v>
      </c>
      <c r="N8" s="183">
        <f t="shared" si="5"/>
        <v>5</v>
      </c>
      <c r="O8" s="572">
        <v>9</v>
      </c>
      <c r="P8" s="183">
        <f t="shared" si="6"/>
        <v>22.5</v>
      </c>
      <c r="Q8" s="185">
        <v>2</v>
      </c>
      <c r="R8" s="183">
        <f t="shared" si="7"/>
        <v>5</v>
      </c>
      <c r="S8" s="552">
        <v>3</v>
      </c>
      <c r="T8" s="183">
        <f t="shared" si="8"/>
        <v>3.0769230769230771</v>
      </c>
      <c r="U8" s="586">
        <v>0</v>
      </c>
      <c r="V8" s="183">
        <f t="shared" si="9"/>
        <v>0</v>
      </c>
      <c r="W8" s="185"/>
      <c r="X8" s="183">
        <f t="shared" si="10"/>
        <v>0</v>
      </c>
    </row>
    <row r="9" spans="1:24" s="172" customFormat="1" ht="13.2">
      <c r="A9" s="173" t="s">
        <v>94</v>
      </c>
      <c r="B9" s="497">
        <v>113</v>
      </c>
      <c r="C9" s="567">
        <v>113</v>
      </c>
      <c r="D9" s="183">
        <f t="shared" si="0"/>
        <v>100</v>
      </c>
      <c r="E9" s="567">
        <v>113</v>
      </c>
      <c r="F9" s="177">
        <f t="shared" si="1"/>
        <v>100</v>
      </c>
      <c r="G9" s="567">
        <v>11</v>
      </c>
      <c r="H9" s="183">
        <f t="shared" si="2"/>
        <v>9.7345132743362832</v>
      </c>
      <c r="I9" s="567">
        <v>21</v>
      </c>
      <c r="J9" s="183">
        <f t="shared" si="3"/>
        <v>18.584070796460178</v>
      </c>
      <c r="K9" s="572">
        <v>27</v>
      </c>
      <c r="L9" s="183">
        <f t="shared" si="4"/>
        <v>23.893805309734514</v>
      </c>
      <c r="M9" s="589">
        <v>4</v>
      </c>
      <c r="N9" s="183">
        <f t="shared" si="5"/>
        <v>3.5398230088495577</v>
      </c>
      <c r="O9" s="572">
        <v>43</v>
      </c>
      <c r="P9" s="183">
        <f t="shared" si="6"/>
        <v>38.053097345132741</v>
      </c>
      <c r="Q9" s="185">
        <v>2</v>
      </c>
      <c r="R9" s="183">
        <f t="shared" si="7"/>
        <v>1.7699115044247788</v>
      </c>
      <c r="S9" s="552">
        <v>16</v>
      </c>
      <c r="T9" s="183">
        <f t="shared" si="8"/>
        <v>16</v>
      </c>
      <c r="U9" s="586">
        <v>8</v>
      </c>
      <c r="V9" s="183">
        <f t="shared" si="9"/>
        <v>8</v>
      </c>
      <c r="W9" s="559">
        <v>3</v>
      </c>
      <c r="X9" s="183">
        <f t="shared" si="10"/>
        <v>3</v>
      </c>
    </row>
    <row r="10" spans="1:24" s="172" customFormat="1" ht="13.2">
      <c r="A10" s="173" t="s">
        <v>95</v>
      </c>
      <c r="B10" s="497">
        <v>44</v>
      </c>
      <c r="C10" s="567">
        <v>44</v>
      </c>
      <c r="D10" s="183">
        <f t="shared" si="0"/>
        <v>100</v>
      </c>
      <c r="E10" s="567">
        <v>44</v>
      </c>
      <c r="F10" s="177">
        <f t="shared" si="1"/>
        <v>100</v>
      </c>
      <c r="G10" s="567">
        <v>2</v>
      </c>
      <c r="H10" s="183">
        <f t="shared" si="2"/>
        <v>4.5454545454545459</v>
      </c>
      <c r="I10" s="567">
        <v>6</v>
      </c>
      <c r="J10" s="183">
        <f t="shared" si="3"/>
        <v>13.636363636363635</v>
      </c>
      <c r="K10" s="572">
        <v>9</v>
      </c>
      <c r="L10" s="183">
        <f t="shared" si="4"/>
        <v>20.454545454545457</v>
      </c>
      <c r="M10" s="589">
        <v>2</v>
      </c>
      <c r="N10" s="183">
        <f t="shared" si="5"/>
        <v>4.5454545454545459</v>
      </c>
      <c r="O10" s="572">
        <v>2</v>
      </c>
      <c r="P10" s="183">
        <f t="shared" si="6"/>
        <v>4.5454545454545459</v>
      </c>
      <c r="Q10" s="185">
        <v>6</v>
      </c>
      <c r="R10" s="183">
        <f t="shared" si="7"/>
        <v>13.636363636363635</v>
      </c>
      <c r="S10" s="552">
        <v>9</v>
      </c>
      <c r="T10" s="183">
        <f t="shared" si="8"/>
        <v>9</v>
      </c>
      <c r="U10" s="586"/>
      <c r="V10" s="183">
        <f t="shared" si="9"/>
        <v>0</v>
      </c>
      <c r="W10" s="185"/>
      <c r="X10" s="183">
        <f t="shared" si="10"/>
        <v>0</v>
      </c>
    </row>
    <row r="11" spans="1:24" s="186" customFormat="1" ht="13.2">
      <c r="A11" s="173" t="s">
        <v>96</v>
      </c>
      <c r="B11" s="497">
        <v>52</v>
      </c>
      <c r="C11" s="567">
        <v>48</v>
      </c>
      <c r="D11" s="183">
        <f t="shared" si="0"/>
        <v>92.307692307692307</v>
      </c>
      <c r="E11" s="567">
        <v>48</v>
      </c>
      <c r="F11" s="177">
        <f t="shared" si="1"/>
        <v>92.307692307692307</v>
      </c>
      <c r="G11" s="567">
        <v>3</v>
      </c>
      <c r="H11" s="183">
        <f t="shared" si="2"/>
        <v>5.7692307692307692</v>
      </c>
      <c r="I11" s="567"/>
      <c r="J11" s="183">
        <f t="shared" si="3"/>
        <v>0</v>
      </c>
      <c r="K11" s="572">
        <v>4</v>
      </c>
      <c r="L11" s="183">
        <f t="shared" si="4"/>
        <v>7.6923076923076925</v>
      </c>
      <c r="M11" s="589"/>
      <c r="N11" s="183">
        <f t="shared" si="5"/>
        <v>0</v>
      </c>
      <c r="O11" s="572">
        <v>5</v>
      </c>
      <c r="P11" s="183">
        <f t="shared" si="6"/>
        <v>9.6153846153846168</v>
      </c>
      <c r="Q11" s="185"/>
      <c r="R11" s="183">
        <f t="shared" si="7"/>
        <v>0</v>
      </c>
      <c r="S11" s="552"/>
      <c r="T11" s="183">
        <f t="shared" si="8"/>
        <v>0</v>
      </c>
      <c r="U11" s="586">
        <v>2</v>
      </c>
      <c r="V11" s="183">
        <f t="shared" si="9"/>
        <v>2.166666666666667</v>
      </c>
      <c r="W11" s="185"/>
      <c r="X11" s="183">
        <f t="shared" si="10"/>
        <v>0</v>
      </c>
    </row>
    <row r="12" spans="1:24" s="172" customFormat="1" ht="13.2">
      <c r="A12" s="173" t="s">
        <v>97</v>
      </c>
      <c r="B12" s="497">
        <v>48</v>
      </c>
      <c r="C12" s="567">
        <v>46</v>
      </c>
      <c r="D12" s="183">
        <f t="shared" si="0"/>
        <v>95.833333333333343</v>
      </c>
      <c r="E12" s="567">
        <v>46</v>
      </c>
      <c r="F12" s="177">
        <f t="shared" si="1"/>
        <v>95.833333333333343</v>
      </c>
      <c r="G12" s="567"/>
      <c r="H12" s="183">
        <f t="shared" si="2"/>
        <v>0</v>
      </c>
      <c r="I12" s="567">
        <v>1</v>
      </c>
      <c r="J12" s="183">
        <f t="shared" si="3"/>
        <v>2.083333333333333</v>
      </c>
      <c r="K12" s="572">
        <v>3</v>
      </c>
      <c r="L12" s="183">
        <f t="shared" si="4"/>
        <v>6.25</v>
      </c>
      <c r="M12" s="589"/>
      <c r="N12" s="183">
        <f t="shared" si="5"/>
        <v>0</v>
      </c>
      <c r="O12" s="572">
        <v>4</v>
      </c>
      <c r="P12" s="183">
        <f t="shared" si="6"/>
        <v>8.3333333333333321</v>
      </c>
      <c r="Q12" s="185"/>
      <c r="R12" s="183">
        <f t="shared" si="7"/>
        <v>0</v>
      </c>
      <c r="S12" s="552"/>
      <c r="T12" s="183">
        <f t="shared" si="8"/>
        <v>0</v>
      </c>
      <c r="U12" s="586"/>
      <c r="V12" s="183">
        <f t="shared" si="9"/>
        <v>0</v>
      </c>
      <c r="W12" s="185"/>
      <c r="X12" s="183">
        <f t="shared" si="10"/>
        <v>0</v>
      </c>
    </row>
    <row r="13" spans="1:24" s="172" customFormat="1" ht="13.2">
      <c r="A13" s="187" t="s">
        <v>98</v>
      </c>
      <c r="B13" s="497">
        <v>39</v>
      </c>
      <c r="C13" s="567">
        <v>37</v>
      </c>
      <c r="D13" s="183">
        <f t="shared" si="0"/>
        <v>94.871794871794862</v>
      </c>
      <c r="E13" s="567">
        <v>37</v>
      </c>
      <c r="F13" s="177">
        <f t="shared" si="1"/>
        <v>94.871794871794862</v>
      </c>
      <c r="G13" s="567"/>
      <c r="H13" s="183">
        <f t="shared" si="2"/>
        <v>0</v>
      </c>
      <c r="I13" s="567"/>
      <c r="J13" s="183">
        <f t="shared" si="3"/>
        <v>0</v>
      </c>
      <c r="K13" s="572"/>
      <c r="L13" s="183">
        <f t="shared" si="4"/>
        <v>0</v>
      </c>
      <c r="M13" s="589">
        <v>1</v>
      </c>
      <c r="N13" s="183">
        <f t="shared" si="5"/>
        <v>2.5641025641025639</v>
      </c>
      <c r="O13" s="572"/>
      <c r="P13" s="183">
        <f t="shared" si="6"/>
        <v>0</v>
      </c>
      <c r="Q13" s="185"/>
      <c r="R13" s="183">
        <f t="shared" si="7"/>
        <v>0</v>
      </c>
      <c r="S13" s="553"/>
      <c r="T13" s="183">
        <f t="shared" si="8"/>
        <v>0</v>
      </c>
      <c r="U13" s="185"/>
      <c r="V13" s="183">
        <f t="shared" si="9"/>
        <v>0</v>
      </c>
      <c r="W13" s="185"/>
      <c r="X13" s="183">
        <f t="shared" si="10"/>
        <v>0</v>
      </c>
    </row>
    <row r="14" spans="1:24" s="172" customFormat="1" ht="13.8" thickBot="1">
      <c r="A14" s="188" t="s">
        <v>99</v>
      </c>
      <c r="B14" s="498">
        <v>22</v>
      </c>
      <c r="C14" s="568">
        <v>20</v>
      </c>
      <c r="D14" s="191">
        <f t="shared" si="0"/>
        <v>90.909090909090907</v>
      </c>
      <c r="E14" s="568">
        <v>20</v>
      </c>
      <c r="F14" s="192">
        <f t="shared" si="1"/>
        <v>90.909090909090907</v>
      </c>
      <c r="G14" s="568"/>
      <c r="H14" s="191">
        <f t="shared" si="2"/>
        <v>0</v>
      </c>
      <c r="I14" s="568">
        <v>1</v>
      </c>
      <c r="J14" s="509">
        <f t="shared" si="3"/>
        <v>4.5454545454545459</v>
      </c>
      <c r="K14" s="573">
        <v>6</v>
      </c>
      <c r="L14" s="191">
        <f t="shared" si="4"/>
        <v>27.27272727272727</v>
      </c>
      <c r="M14" s="590">
        <v>1</v>
      </c>
      <c r="N14" s="509">
        <f t="shared" si="5"/>
        <v>4.5454545454545459</v>
      </c>
      <c r="O14" s="573">
        <v>1</v>
      </c>
      <c r="P14" s="191">
        <f t="shared" si="6"/>
        <v>4.5454545454545459</v>
      </c>
      <c r="Q14" s="194">
        <v>4</v>
      </c>
      <c r="R14" s="191">
        <f t="shared" si="7"/>
        <v>18.181818181818183</v>
      </c>
      <c r="S14" s="554"/>
      <c r="T14" s="191">
        <f t="shared" si="8"/>
        <v>0</v>
      </c>
      <c r="U14" s="194"/>
      <c r="V14" s="191">
        <f t="shared" si="9"/>
        <v>0</v>
      </c>
      <c r="W14" s="194"/>
      <c r="X14" s="191">
        <f t="shared" si="10"/>
        <v>0</v>
      </c>
    </row>
    <row r="15" spans="1:24" s="200" customFormat="1" ht="24" customHeight="1" thickBot="1">
      <c r="A15" s="195" t="s">
        <v>100</v>
      </c>
      <c r="B15" s="196">
        <f>SUM(B5:B14)</f>
        <v>513</v>
      </c>
      <c r="C15" s="197">
        <f t="shared" ref="C15:Q15" si="11">SUM(C5:C14)</f>
        <v>493</v>
      </c>
      <c r="D15" s="198">
        <f t="shared" si="0"/>
        <v>96.101364522417157</v>
      </c>
      <c r="E15" s="197">
        <f t="shared" si="11"/>
        <v>493</v>
      </c>
      <c r="F15" s="198">
        <f>E15/B15*100</f>
        <v>96.101364522417157</v>
      </c>
      <c r="G15" s="197">
        <f t="shared" si="11"/>
        <v>21</v>
      </c>
      <c r="H15" s="198">
        <f t="shared" si="2"/>
        <v>4.0935672514619883</v>
      </c>
      <c r="I15" s="197">
        <f t="shared" si="11"/>
        <v>41</v>
      </c>
      <c r="J15" s="199">
        <f t="shared" si="3"/>
        <v>7.9922027290448341</v>
      </c>
      <c r="K15" s="197">
        <f t="shared" si="11"/>
        <v>73</v>
      </c>
      <c r="L15" s="198">
        <f t="shared" si="4"/>
        <v>14.230019493177387</v>
      </c>
      <c r="M15" s="197">
        <f t="shared" si="11"/>
        <v>13</v>
      </c>
      <c r="N15" s="199">
        <f t="shared" si="5"/>
        <v>2.53411306042885</v>
      </c>
      <c r="O15" s="197">
        <f t="shared" si="11"/>
        <v>66</v>
      </c>
      <c r="P15" s="198">
        <f t="shared" si="6"/>
        <v>12.865497076023392</v>
      </c>
      <c r="Q15" s="197">
        <f t="shared" si="11"/>
        <v>32</v>
      </c>
      <c r="R15" s="198">
        <f t="shared" si="7"/>
        <v>6.2378167641325533</v>
      </c>
      <c r="S15" s="577">
        <f>SUM(S5:S14)</f>
        <v>34</v>
      </c>
      <c r="T15" s="578">
        <f t="shared" si="8"/>
        <v>35.379310344827587</v>
      </c>
      <c r="U15" s="577">
        <f>SUM(U5:U14)</f>
        <v>11</v>
      </c>
      <c r="V15" s="578">
        <f t="shared" si="9"/>
        <v>11.446247464503042</v>
      </c>
      <c r="W15" s="577">
        <f>SUM(W5:W14)</f>
        <v>3</v>
      </c>
      <c r="X15" s="578">
        <f t="shared" si="10"/>
        <v>3.121703853955375</v>
      </c>
    </row>
    <row r="16" spans="1:24" s="172" customFormat="1" ht="15.6">
      <c r="A16" s="201" t="s">
        <v>101</v>
      </c>
      <c r="B16" s="174">
        <v>6</v>
      </c>
      <c r="C16" s="480">
        <v>4</v>
      </c>
      <c r="D16" s="202">
        <f t="shared" si="0"/>
        <v>66.666666666666657</v>
      </c>
      <c r="E16" s="480">
        <v>4</v>
      </c>
      <c r="F16" s="204">
        <f t="shared" si="1"/>
        <v>66.666666666666657</v>
      </c>
      <c r="G16" s="493">
        <v>2</v>
      </c>
      <c r="H16" s="202">
        <f t="shared" si="2"/>
        <v>33.333333333333329</v>
      </c>
      <c r="I16" s="493"/>
      <c r="J16" s="204">
        <f t="shared" si="3"/>
        <v>0</v>
      </c>
      <c r="K16" s="574"/>
      <c r="L16" s="202">
        <f t="shared" si="4"/>
        <v>0</v>
      </c>
      <c r="M16" s="519"/>
      <c r="N16" s="520">
        <f t="shared" si="5"/>
        <v>0</v>
      </c>
      <c r="O16" s="591"/>
      <c r="P16" s="202">
        <f t="shared" si="6"/>
        <v>0</v>
      </c>
      <c r="Q16" s="533"/>
      <c r="R16" s="202">
        <f t="shared" si="7"/>
        <v>0</v>
      </c>
      <c r="S16" s="533"/>
      <c r="T16" s="520">
        <f t="shared" si="8"/>
        <v>0</v>
      </c>
      <c r="U16" s="583"/>
      <c r="V16" s="520">
        <f t="shared" si="9"/>
        <v>0</v>
      </c>
      <c r="W16" s="583"/>
      <c r="X16" s="520">
        <f t="shared" si="10"/>
        <v>0</v>
      </c>
    </row>
    <row r="17" spans="1:24" s="172" customFormat="1" ht="15.6">
      <c r="A17" s="201" t="s">
        <v>102</v>
      </c>
      <c r="B17" s="174">
        <v>14</v>
      </c>
      <c r="C17" s="481">
        <v>13</v>
      </c>
      <c r="D17" s="202">
        <f t="shared" si="0"/>
        <v>92.857142857142861</v>
      </c>
      <c r="E17" s="481">
        <v>13</v>
      </c>
      <c r="F17" s="204">
        <f t="shared" si="1"/>
        <v>92.857142857142861</v>
      </c>
      <c r="G17" s="494"/>
      <c r="H17" s="202">
        <f t="shared" si="2"/>
        <v>0</v>
      </c>
      <c r="I17" s="494"/>
      <c r="J17" s="204">
        <f t="shared" si="3"/>
        <v>0</v>
      </c>
      <c r="K17" s="575"/>
      <c r="L17" s="202">
        <f t="shared" si="4"/>
        <v>0</v>
      </c>
      <c r="M17" s="594"/>
      <c r="N17" s="202">
        <f t="shared" si="5"/>
        <v>0</v>
      </c>
      <c r="O17" s="592"/>
      <c r="P17" s="202">
        <f t="shared" si="6"/>
        <v>0</v>
      </c>
      <c r="Q17" s="534"/>
      <c r="R17" s="202">
        <f t="shared" si="7"/>
        <v>0</v>
      </c>
      <c r="S17" s="555"/>
      <c r="T17" s="206">
        <f t="shared" si="8"/>
        <v>0</v>
      </c>
      <c r="U17" s="184"/>
      <c r="V17" s="206">
        <f t="shared" si="9"/>
        <v>0</v>
      </c>
      <c r="W17" s="184"/>
      <c r="X17" s="202">
        <f t="shared" si="10"/>
        <v>0</v>
      </c>
    </row>
    <row r="18" spans="1:24" s="172" customFormat="1" ht="15.6">
      <c r="A18" s="205" t="s">
        <v>103</v>
      </c>
      <c r="B18" s="181">
        <v>16</v>
      </c>
      <c r="C18" s="481">
        <v>16</v>
      </c>
      <c r="D18" s="206">
        <f t="shared" si="0"/>
        <v>100</v>
      </c>
      <c r="E18" s="481">
        <v>16</v>
      </c>
      <c r="F18" s="208">
        <f t="shared" si="1"/>
        <v>100</v>
      </c>
      <c r="G18" s="494"/>
      <c r="H18" s="206">
        <f t="shared" si="2"/>
        <v>0</v>
      </c>
      <c r="I18" s="494"/>
      <c r="J18" s="208">
        <f t="shared" si="3"/>
        <v>0</v>
      </c>
      <c r="K18" s="575">
        <v>1</v>
      </c>
      <c r="L18" s="206">
        <f t="shared" si="4"/>
        <v>6.25</v>
      </c>
      <c r="M18" s="594"/>
      <c r="N18" s="206">
        <f t="shared" si="5"/>
        <v>0</v>
      </c>
      <c r="O18" s="592"/>
      <c r="P18" s="206">
        <f t="shared" si="6"/>
        <v>0</v>
      </c>
      <c r="Q18" s="534"/>
      <c r="R18" s="206">
        <f t="shared" si="7"/>
        <v>0</v>
      </c>
      <c r="S18" s="555"/>
      <c r="T18" s="206">
        <f t="shared" si="8"/>
        <v>0</v>
      </c>
      <c r="U18" s="184"/>
      <c r="V18" s="206">
        <f t="shared" si="9"/>
        <v>0</v>
      </c>
      <c r="W18" s="184"/>
      <c r="X18" s="206">
        <f t="shared" si="10"/>
        <v>0</v>
      </c>
    </row>
    <row r="19" spans="1:24" s="172" customFormat="1" ht="15.6">
      <c r="A19" s="205" t="s">
        <v>104</v>
      </c>
      <c r="B19" s="181">
        <v>6</v>
      </c>
      <c r="C19" s="481">
        <v>5</v>
      </c>
      <c r="D19" s="206">
        <f t="shared" si="0"/>
        <v>83.333333333333343</v>
      </c>
      <c r="E19" s="481">
        <v>6</v>
      </c>
      <c r="F19" s="208">
        <f t="shared" si="1"/>
        <v>100</v>
      </c>
      <c r="G19" s="494"/>
      <c r="H19" s="206">
        <f t="shared" si="2"/>
        <v>0</v>
      </c>
      <c r="I19" s="494"/>
      <c r="J19" s="208">
        <f t="shared" si="3"/>
        <v>0</v>
      </c>
      <c r="K19" s="575">
        <v>1</v>
      </c>
      <c r="L19" s="206">
        <f t="shared" si="4"/>
        <v>16.666666666666664</v>
      </c>
      <c r="M19" s="594"/>
      <c r="N19" s="206">
        <f t="shared" si="5"/>
        <v>0</v>
      </c>
      <c r="O19" s="592">
        <v>5</v>
      </c>
      <c r="P19" s="206">
        <f t="shared" si="6"/>
        <v>83.333333333333343</v>
      </c>
      <c r="Q19" s="534"/>
      <c r="R19" s="206">
        <f t="shared" si="7"/>
        <v>0</v>
      </c>
      <c r="S19" s="555"/>
      <c r="T19" s="206">
        <f t="shared" si="8"/>
        <v>0</v>
      </c>
      <c r="U19" s="184"/>
      <c r="V19" s="206">
        <f t="shared" si="9"/>
        <v>0</v>
      </c>
      <c r="W19" s="184"/>
      <c r="X19" s="206">
        <f t="shared" si="10"/>
        <v>0</v>
      </c>
    </row>
    <row r="20" spans="1:24" s="172" customFormat="1" ht="15.6">
      <c r="A20" s="205" t="s">
        <v>105</v>
      </c>
      <c r="B20" s="181">
        <v>11</v>
      </c>
      <c r="C20" s="481">
        <v>10</v>
      </c>
      <c r="D20" s="206">
        <f t="shared" si="0"/>
        <v>90.909090909090907</v>
      </c>
      <c r="E20" s="481">
        <v>10</v>
      </c>
      <c r="F20" s="208">
        <f t="shared" si="1"/>
        <v>90.909090909090907</v>
      </c>
      <c r="G20" s="494"/>
      <c r="H20" s="206">
        <f t="shared" si="2"/>
        <v>0</v>
      </c>
      <c r="I20" s="494"/>
      <c r="J20" s="208">
        <f t="shared" si="3"/>
        <v>0</v>
      </c>
      <c r="K20" s="575"/>
      <c r="L20" s="206">
        <f t="shared" si="4"/>
        <v>0</v>
      </c>
      <c r="M20" s="594"/>
      <c r="N20" s="206">
        <f t="shared" si="5"/>
        <v>0</v>
      </c>
      <c r="O20" s="592">
        <v>2</v>
      </c>
      <c r="P20" s="206">
        <f t="shared" si="6"/>
        <v>18.181818181818183</v>
      </c>
      <c r="Q20" s="534"/>
      <c r="R20" s="206">
        <f t="shared" si="7"/>
        <v>0</v>
      </c>
      <c r="S20" s="555">
        <v>1</v>
      </c>
      <c r="T20" s="206">
        <f t="shared" si="8"/>
        <v>1.1000000000000001</v>
      </c>
      <c r="U20" s="184"/>
      <c r="V20" s="206">
        <f t="shared" si="9"/>
        <v>0</v>
      </c>
      <c r="W20" s="184"/>
      <c r="X20" s="206">
        <f t="shared" si="10"/>
        <v>0</v>
      </c>
    </row>
    <row r="21" spans="1:24" s="172" customFormat="1" ht="15.6">
      <c r="A21" s="205" t="s">
        <v>106</v>
      </c>
      <c r="B21" s="181">
        <v>34</v>
      </c>
      <c r="C21" s="481">
        <v>30</v>
      </c>
      <c r="D21" s="206">
        <f t="shared" si="0"/>
        <v>88.235294117647058</v>
      </c>
      <c r="E21" s="481">
        <v>30</v>
      </c>
      <c r="F21" s="208">
        <f t="shared" si="1"/>
        <v>88.235294117647058</v>
      </c>
      <c r="G21" s="494">
        <v>4</v>
      </c>
      <c r="H21" s="206">
        <f t="shared" si="2"/>
        <v>11.76470588235294</v>
      </c>
      <c r="I21" s="494">
        <v>1</v>
      </c>
      <c r="J21" s="208">
        <f t="shared" si="3"/>
        <v>2.9411764705882351</v>
      </c>
      <c r="K21" s="575">
        <v>4</v>
      </c>
      <c r="L21" s="206">
        <f t="shared" si="4"/>
        <v>11.76470588235294</v>
      </c>
      <c r="M21" s="594"/>
      <c r="N21" s="206">
        <f t="shared" si="5"/>
        <v>0</v>
      </c>
      <c r="O21" s="592">
        <v>1</v>
      </c>
      <c r="P21" s="206">
        <f t="shared" si="6"/>
        <v>2.9411764705882351</v>
      </c>
      <c r="Q21" s="534">
        <v>1</v>
      </c>
      <c r="R21" s="206">
        <f t="shared" si="7"/>
        <v>2.9411764705882351</v>
      </c>
      <c r="S21" s="555"/>
      <c r="T21" s="206">
        <f t="shared" si="8"/>
        <v>0</v>
      </c>
      <c r="U21" s="184"/>
      <c r="V21" s="206">
        <f t="shared" si="9"/>
        <v>0</v>
      </c>
      <c r="W21" s="184"/>
      <c r="X21" s="206">
        <f t="shared" si="10"/>
        <v>0</v>
      </c>
    </row>
    <row r="22" spans="1:24" s="384" customFormat="1" ht="15.6">
      <c r="A22" s="379" t="s">
        <v>107</v>
      </c>
      <c r="B22" s="380">
        <v>32</v>
      </c>
      <c r="C22" s="481">
        <v>28</v>
      </c>
      <c r="D22" s="381">
        <f t="shared" si="0"/>
        <v>87.5</v>
      </c>
      <c r="E22" s="481">
        <v>28</v>
      </c>
      <c r="F22" s="382">
        <f t="shared" si="1"/>
        <v>87.5</v>
      </c>
      <c r="G22" s="494"/>
      <c r="H22" s="381">
        <f t="shared" si="2"/>
        <v>0</v>
      </c>
      <c r="I22" s="494">
        <v>0</v>
      </c>
      <c r="J22" s="382">
        <f t="shared" si="3"/>
        <v>0</v>
      </c>
      <c r="K22" s="575"/>
      <c r="L22" s="381">
        <f t="shared" si="4"/>
        <v>0</v>
      </c>
      <c r="M22" s="594"/>
      <c r="N22" s="381">
        <f t="shared" si="5"/>
        <v>0</v>
      </c>
      <c r="O22" s="592">
        <v>5</v>
      </c>
      <c r="P22" s="381">
        <f t="shared" si="6"/>
        <v>15.625</v>
      </c>
      <c r="Q22" s="534">
        <v>2</v>
      </c>
      <c r="R22" s="381">
        <f t="shared" si="7"/>
        <v>6.25</v>
      </c>
      <c r="S22" s="555"/>
      <c r="T22" s="381">
        <f t="shared" si="8"/>
        <v>0</v>
      </c>
      <c r="U22" s="383"/>
      <c r="V22" s="381">
        <f t="shared" si="9"/>
        <v>0</v>
      </c>
      <c r="W22" s="383"/>
      <c r="X22" s="381">
        <f t="shared" si="10"/>
        <v>0</v>
      </c>
    </row>
    <row r="23" spans="1:24" s="172" customFormat="1" ht="15.6">
      <c r="A23" s="205" t="s">
        <v>108</v>
      </c>
      <c r="B23" s="181">
        <v>9</v>
      </c>
      <c r="C23" s="481">
        <v>8</v>
      </c>
      <c r="D23" s="206">
        <f t="shared" si="0"/>
        <v>88.888888888888886</v>
      </c>
      <c r="E23" s="481">
        <v>8</v>
      </c>
      <c r="F23" s="208">
        <f t="shared" si="1"/>
        <v>88.888888888888886</v>
      </c>
      <c r="G23" s="494"/>
      <c r="H23" s="206">
        <f t="shared" si="2"/>
        <v>0</v>
      </c>
      <c r="I23" s="494"/>
      <c r="J23" s="208">
        <f t="shared" si="3"/>
        <v>0</v>
      </c>
      <c r="K23" s="575"/>
      <c r="L23" s="206">
        <f t="shared" si="4"/>
        <v>0</v>
      </c>
      <c r="M23" s="594"/>
      <c r="N23" s="206">
        <f t="shared" si="5"/>
        <v>0</v>
      </c>
      <c r="O23" s="592"/>
      <c r="P23" s="206">
        <f t="shared" si="6"/>
        <v>0</v>
      </c>
      <c r="Q23" s="534"/>
      <c r="R23" s="206">
        <f t="shared" si="7"/>
        <v>0</v>
      </c>
      <c r="S23" s="555"/>
      <c r="T23" s="206">
        <f t="shared" si="8"/>
        <v>0</v>
      </c>
      <c r="U23" s="184"/>
      <c r="V23" s="206">
        <f t="shared" si="9"/>
        <v>0</v>
      </c>
      <c r="W23" s="184"/>
      <c r="X23" s="206">
        <f t="shared" si="10"/>
        <v>0</v>
      </c>
    </row>
    <row r="24" spans="1:24" s="172" customFormat="1" ht="15.6">
      <c r="A24" s="205" t="s">
        <v>109</v>
      </c>
      <c r="B24" s="181">
        <v>37</v>
      </c>
      <c r="C24" s="481">
        <v>34</v>
      </c>
      <c r="D24" s="206">
        <f t="shared" si="0"/>
        <v>91.891891891891902</v>
      </c>
      <c r="E24" s="481">
        <v>34</v>
      </c>
      <c r="F24" s="208">
        <f t="shared" si="1"/>
        <v>91.891891891891902</v>
      </c>
      <c r="G24" s="494">
        <v>4</v>
      </c>
      <c r="H24" s="206">
        <f t="shared" si="2"/>
        <v>10.810810810810811</v>
      </c>
      <c r="I24" s="494">
        <v>2</v>
      </c>
      <c r="J24" s="208">
        <f t="shared" si="3"/>
        <v>5.4054054054054053</v>
      </c>
      <c r="K24" s="575">
        <v>6</v>
      </c>
      <c r="L24" s="206">
        <f t="shared" si="4"/>
        <v>16.216216216216218</v>
      </c>
      <c r="M24" s="594">
        <v>1</v>
      </c>
      <c r="N24" s="206">
        <f t="shared" si="5"/>
        <v>2.7027027027027026</v>
      </c>
      <c r="O24" s="592">
        <v>9</v>
      </c>
      <c r="P24" s="206">
        <f t="shared" si="6"/>
        <v>24.324324324324326</v>
      </c>
      <c r="Q24" s="534">
        <v>0</v>
      </c>
      <c r="R24" s="206">
        <f t="shared" si="7"/>
        <v>0</v>
      </c>
      <c r="S24" s="555">
        <v>1</v>
      </c>
      <c r="T24" s="206">
        <f t="shared" si="8"/>
        <v>1.088235294117647</v>
      </c>
      <c r="U24" s="184"/>
      <c r="V24" s="206">
        <f t="shared" si="9"/>
        <v>0</v>
      </c>
      <c r="W24" s="184"/>
      <c r="X24" s="206">
        <f t="shared" si="10"/>
        <v>0</v>
      </c>
    </row>
    <row r="25" spans="1:24" s="172" customFormat="1" ht="15.6">
      <c r="A25" s="205" t="s">
        <v>110</v>
      </c>
      <c r="B25" s="380">
        <v>16</v>
      </c>
      <c r="C25" s="481">
        <v>15</v>
      </c>
      <c r="D25" s="206">
        <f t="shared" si="0"/>
        <v>93.75</v>
      </c>
      <c r="E25" s="481">
        <v>15</v>
      </c>
      <c r="F25" s="208">
        <f t="shared" si="1"/>
        <v>93.75</v>
      </c>
      <c r="G25" s="494"/>
      <c r="H25" s="206">
        <f t="shared" si="2"/>
        <v>0</v>
      </c>
      <c r="I25" s="494"/>
      <c r="J25" s="208">
        <f t="shared" si="3"/>
        <v>0</v>
      </c>
      <c r="K25" s="575">
        <v>2</v>
      </c>
      <c r="L25" s="206">
        <f t="shared" si="4"/>
        <v>12.5</v>
      </c>
      <c r="M25" s="594">
        <v>2</v>
      </c>
      <c r="N25" s="206">
        <f t="shared" si="5"/>
        <v>12.5</v>
      </c>
      <c r="O25" s="592"/>
      <c r="P25" s="206">
        <f t="shared" si="6"/>
        <v>0</v>
      </c>
      <c r="Q25" s="534">
        <v>1</v>
      </c>
      <c r="R25" s="206">
        <f t="shared" si="7"/>
        <v>6.25</v>
      </c>
      <c r="S25" s="555"/>
      <c r="T25" s="206">
        <f t="shared" si="8"/>
        <v>0</v>
      </c>
      <c r="U25" s="184"/>
      <c r="V25" s="206">
        <f t="shared" si="9"/>
        <v>0</v>
      </c>
      <c r="W25" s="184"/>
      <c r="X25" s="206">
        <f t="shared" si="10"/>
        <v>0</v>
      </c>
    </row>
    <row r="26" spans="1:24" s="172" customFormat="1" ht="15.6">
      <c r="A26" s="205" t="s">
        <v>111</v>
      </c>
      <c r="B26" s="181">
        <v>16</v>
      </c>
      <c r="C26" s="481">
        <v>16</v>
      </c>
      <c r="D26" s="206">
        <f t="shared" si="0"/>
        <v>100</v>
      </c>
      <c r="E26" s="481">
        <v>16</v>
      </c>
      <c r="F26" s="208">
        <f t="shared" si="1"/>
        <v>100</v>
      </c>
      <c r="G26" s="494"/>
      <c r="H26" s="206">
        <f t="shared" si="2"/>
        <v>0</v>
      </c>
      <c r="I26" s="494"/>
      <c r="J26" s="208">
        <f t="shared" si="3"/>
        <v>0</v>
      </c>
      <c r="K26" s="575">
        <v>2</v>
      </c>
      <c r="L26" s="206">
        <f t="shared" si="4"/>
        <v>12.5</v>
      </c>
      <c r="M26" s="594"/>
      <c r="N26" s="206">
        <f t="shared" si="5"/>
        <v>0</v>
      </c>
      <c r="O26" s="592"/>
      <c r="P26" s="206">
        <f t="shared" si="6"/>
        <v>0</v>
      </c>
      <c r="Q26" s="534">
        <v>1</v>
      </c>
      <c r="R26" s="206">
        <f t="shared" si="7"/>
        <v>6.25</v>
      </c>
      <c r="S26" s="555"/>
      <c r="T26" s="206">
        <f t="shared" si="8"/>
        <v>0</v>
      </c>
      <c r="U26" s="184"/>
      <c r="V26" s="206">
        <f t="shared" si="9"/>
        <v>0</v>
      </c>
      <c r="W26" s="563">
        <v>1</v>
      </c>
      <c r="X26" s="206">
        <f t="shared" si="10"/>
        <v>1</v>
      </c>
    </row>
    <row r="27" spans="1:24" s="172" customFormat="1" ht="15.6">
      <c r="A27" s="209" t="s">
        <v>112</v>
      </c>
      <c r="B27" s="181">
        <v>14</v>
      </c>
      <c r="C27" s="481">
        <v>13</v>
      </c>
      <c r="D27" s="206">
        <f t="shared" si="0"/>
        <v>92.857142857142861</v>
      </c>
      <c r="E27" s="481">
        <v>13</v>
      </c>
      <c r="F27" s="208">
        <f t="shared" si="1"/>
        <v>92.857142857142861</v>
      </c>
      <c r="G27" s="494"/>
      <c r="H27" s="206">
        <f t="shared" si="2"/>
        <v>0</v>
      </c>
      <c r="I27" s="494"/>
      <c r="J27" s="208">
        <f t="shared" si="3"/>
        <v>0</v>
      </c>
      <c r="K27" s="575"/>
      <c r="L27" s="206">
        <f t="shared" si="4"/>
        <v>0</v>
      </c>
      <c r="M27" s="594"/>
      <c r="N27" s="206">
        <f t="shared" si="5"/>
        <v>0</v>
      </c>
      <c r="O27" s="592">
        <v>5</v>
      </c>
      <c r="P27" s="206">
        <f t="shared" si="6"/>
        <v>35.714285714285715</v>
      </c>
      <c r="Q27" s="534"/>
      <c r="R27" s="206">
        <f t="shared" si="7"/>
        <v>0</v>
      </c>
      <c r="S27" s="555"/>
      <c r="T27" s="206">
        <f t="shared" si="8"/>
        <v>0</v>
      </c>
      <c r="U27" s="184"/>
      <c r="V27" s="206">
        <f t="shared" si="9"/>
        <v>0</v>
      </c>
      <c r="W27" s="563"/>
      <c r="X27" s="206">
        <f t="shared" si="10"/>
        <v>0</v>
      </c>
    </row>
    <row r="28" spans="1:24" s="172" customFormat="1" ht="15.6">
      <c r="A28" s="209" t="s">
        <v>113</v>
      </c>
      <c r="B28" s="181">
        <v>5</v>
      </c>
      <c r="C28" s="481">
        <v>5</v>
      </c>
      <c r="D28" s="206">
        <f t="shared" si="0"/>
        <v>100</v>
      </c>
      <c r="E28" s="481">
        <v>5</v>
      </c>
      <c r="F28" s="208">
        <f t="shared" si="1"/>
        <v>100</v>
      </c>
      <c r="G28" s="494"/>
      <c r="H28" s="206">
        <f t="shared" si="2"/>
        <v>0</v>
      </c>
      <c r="I28" s="494"/>
      <c r="J28" s="208">
        <f t="shared" si="3"/>
        <v>0</v>
      </c>
      <c r="K28" s="575"/>
      <c r="L28" s="206">
        <f t="shared" si="4"/>
        <v>0</v>
      </c>
      <c r="M28" s="594"/>
      <c r="N28" s="206">
        <f t="shared" si="5"/>
        <v>0</v>
      </c>
      <c r="O28" s="592"/>
      <c r="P28" s="206">
        <f t="shared" si="6"/>
        <v>0</v>
      </c>
      <c r="Q28" s="534"/>
      <c r="R28" s="206">
        <f t="shared" si="7"/>
        <v>0</v>
      </c>
      <c r="S28" s="555"/>
      <c r="T28" s="206">
        <f t="shared" si="8"/>
        <v>0</v>
      </c>
      <c r="U28" s="184"/>
      <c r="V28" s="206">
        <f t="shared" si="9"/>
        <v>0</v>
      </c>
      <c r="W28" s="563"/>
      <c r="X28" s="206">
        <f t="shared" si="10"/>
        <v>0</v>
      </c>
    </row>
    <row r="29" spans="1:24" s="172" customFormat="1" ht="15.6">
      <c r="A29" s="209" t="s">
        <v>114</v>
      </c>
      <c r="B29" s="181"/>
      <c r="C29" s="481"/>
      <c r="D29" s="206" t="e">
        <f t="shared" si="0"/>
        <v>#DIV/0!</v>
      </c>
      <c r="E29" s="481"/>
      <c r="F29" s="208" t="e">
        <f t="shared" si="1"/>
        <v>#DIV/0!</v>
      </c>
      <c r="G29" s="494"/>
      <c r="H29" s="206" t="e">
        <f t="shared" si="2"/>
        <v>#DIV/0!</v>
      </c>
      <c r="I29" s="494"/>
      <c r="J29" s="208" t="e">
        <f t="shared" si="3"/>
        <v>#DIV/0!</v>
      </c>
      <c r="K29" s="575"/>
      <c r="L29" s="206" t="e">
        <f t="shared" si="4"/>
        <v>#DIV/0!</v>
      </c>
      <c r="M29" s="594"/>
      <c r="N29" s="206" t="e">
        <f t="shared" si="5"/>
        <v>#DIV/0!</v>
      </c>
      <c r="O29" s="592"/>
      <c r="P29" s="206" t="e">
        <f t="shared" si="6"/>
        <v>#DIV/0!</v>
      </c>
      <c r="Q29" s="534"/>
      <c r="R29" s="206" t="e">
        <f t="shared" si="7"/>
        <v>#DIV/0!</v>
      </c>
      <c r="S29" s="555"/>
      <c r="T29" s="206" t="e">
        <f t="shared" si="8"/>
        <v>#DIV/0!</v>
      </c>
      <c r="U29" s="184"/>
      <c r="V29" s="206" t="e">
        <f t="shared" si="9"/>
        <v>#DIV/0!</v>
      </c>
      <c r="W29" s="563"/>
      <c r="X29" s="206" t="e">
        <f t="shared" si="10"/>
        <v>#DIV/0!</v>
      </c>
    </row>
    <row r="30" spans="1:24" s="172" customFormat="1" ht="15.6">
      <c r="A30" s="209" t="s">
        <v>115</v>
      </c>
      <c r="B30" s="181">
        <v>8</v>
      </c>
      <c r="C30" s="481">
        <v>8</v>
      </c>
      <c r="D30" s="206">
        <f t="shared" si="0"/>
        <v>100</v>
      </c>
      <c r="E30" s="481">
        <v>8</v>
      </c>
      <c r="F30" s="208">
        <f t="shared" si="1"/>
        <v>100</v>
      </c>
      <c r="G30" s="494"/>
      <c r="H30" s="206">
        <f t="shared" si="2"/>
        <v>0</v>
      </c>
      <c r="I30" s="494"/>
      <c r="J30" s="208">
        <f t="shared" si="3"/>
        <v>0</v>
      </c>
      <c r="K30" s="575"/>
      <c r="L30" s="206">
        <f t="shared" si="4"/>
        <v>0</v>
      </c>
      <c r="M30" s="594"/>
      <c r="N30" s="206">
        <f t="shared" si="5"/>
        <v>0</v>
      </c>
      <c r="O30" s="592"/>
      <c r="P30" s="206">
        <f t="shared" si="6"/>
        <v>0</v>
      </c>
      <c r="Q30" s="534"/>
      <c r="R30" s="206">
        <f t="shared" si="7"/>
        <v>0</v>
      </c>
      <c r="S30" s="555"/>
      <c r="T30" s="206">
        <f t="shared" si="8"/>
        <v>0</v>
      </c>
      <c r="U30" s="184"/>
      <c r="V30" s="206">
        <f t="shared" si="9"/>
        <v>0</v>
      </c>
      <c r="W30" s="563"/>
      <c r="X30" s="206">
        <f t="shared" si="10"/>
        <v>0</v>
      </c>
    </row>
    <row r="31" spans="1:24" s="172" customFormat="1" ht="15.6">
      <c r="A31" s="209" t="s">
        <v>116</v>
      </c>
      <c r="B31" s="181">
        <v>4</v>
      </c>
      <c r="C31" s="481">
        <v>4</v>
      </c>
      <c r="D31" s="206">
        <f t="shared" si="0"/>
        <v>100</v>
      </c>
      <c r="E31" s="481">
        <v>4</v>
      </c>
      <c r="F31" s="208">
        <f t="shared" si="1"/>
        <v>100</v>
      </c>
      <c r="G31" s="494"/>
      <c r="H31" s="206">
        <f t="shared" si="2"/>
        <v>0</v>
      </c>
      <c r="I31" s="494"/>
      <c r="J31" s="208">
        <f t="shared" si="3"/>
        <v>0</v>
      </c>
      <c r="K31" s="575"/>
      <c r="L31" s="206">
        <f t="shared" si="4"/>
        <v>0</v>
      </c>
      <c r="M31" s="594"/>
      <c r="N31" s="206">
        <f t="shared" si="5"/>
        <v>0</v>
      </c>
      <c r="O31" s="592"/>
      <c r="P31" s="206">
        <f t="shared" si="6"/>
        <v>0</v>
      </c>
      <c r="Q31" s="534"/>
      <c r="R31" s="206">
        <f t="shared" si="7"/>
        <v>0</v>
      </c>
      <c r="S31" s="555"/>
      <c r="T31" s="206">
        <f t="shared" si="8"/>
        <v>0</v>
      </c>
      <c r="U31" s="184"/>
      <c r="V31" s="206">
        <f t="shared" si="9"/>
        <v>0</v>
      </c>
      <c r="W31" s="563"/>
      <c r="X31" s="206">
        <f t="shared" si="10"/>
        <v>0</v>
      </c>
    </row>
    <row r="32" spans="1:24" s="210" customFormat="1" ht="15.6">
      <c r="A32" s="209" t="s">
        <v>117</v>
      </c>
      <c r="B32" s="181">
        <v>11</v>
      </c>
      <c r="C32" s="481">
        <v>10</v>
      </c>
      <c r="D32" s="206">
        <f t="shared" si="0"/>
        <v>90.909090909090907</v>
      </c>
      <c r="E32" s="481">
        <v>10</v>
      </c>
      <c r="F32" s="208">
        <f t="shared" si="1"/>
        <v>90.909090909090907</v>
      </c>
      <c r="G32" s="494">
        <v>5</v>
      </c>
      <c r="H32" s="206">
        <f t="shared" si="2"/>
        <v>45.454545454545453</v>
      </c>
      <c r="I32" s="494">
        <v>0</v>
      </c>
      <c r="J32" s="208">
        <f t="shared" si="3"/>
        <v>0</v>
      </c>
      <c r="K32" s="575">
        <v>2</v>
      </c>
      <c r="L32" s="206">
        <f t="shared" si="4"/>
        <v>18.181818181818183</v>
      </c>
      <c r="M32" s="594">
        <v>3</v>
      </c>
      <c r="N32" s="206">
        <f t="shared" si="5"/>
        <v>27.27272727272727</v>
      </c>
      <c r="O32" s="592">
        <v>9</v>
      </c>
      <c r="P32" s="206">
        <f t="shared" si="6"/>
        <v>81.818181818181827</v>
      </c>
      <c r="Q32" s="534"/>
      <c r="R32" s="206">
        <f t="shared" si="7"/>
        <v>0</v>
      </c>
      <c r="S32" s="555"/>
      <c r="T32" s="206">
        <f t="shared" si="8"/>
        <v>0</v>
      </c>
      <c r="U32" s="184"/>
      <c r="V32" s="206">
        <f t="shared" si="9"/>
        <v>0</v>
      </c>
      <c r="W32" s="563">
        <v>1</v>
      </c>
      <c r="X32" s="206">
        <f t="shared" si="10"/>
        <v>1.1000000000000001</v>
      </c>
    </row>
    <row r="33" spans="1:24" s="210" customFormat="1" ht="15.6">
      <c r="A33" s="211" t="s">
        <v>118</v>
      </c>
      <c r="B33" s="189">
        <v>11</v>
      </c>
      <c r="C33" s="481">
        <v>10</v>
      </c>
      <c r="D33" s="212">
        <f t="shared" si="0"/>
        <v>90.909090909090907</v>
      </c>
      <c r="E33" s="481">
        <v>10</v>
      </c>
      <c r="F33" s="213">
        <f t="shared" si="1"/>
        <v>90.909090909090907</v>
      </c>
      <c r="G33" s="494"/>
      <c r="H33" s="212">
        <f t="shared" si="2"/>
        <v>0</v>
      </c>
      <c r="I33" s="494"/>
      <c r="J33" s="213">
        <f t="shared" si="3"/>
        <v>0</v>
      </c>
      <c r="K33" s="575"/>
      <c r="L33" s="212">
        <f t="shared" si="4"/>
        <v>0</v>
      </c>
      <c r="M33" s="594"/>
      <c r="N33" s="212">
        <f t="shared" si="5"/>
        <v>0</v>
      </c>
      <c r="O33" s="592"/>
      <c r="P33" s="212">
        <f t="shared" si="6"/>
        <v>0</v>
      </c>
      <c r="Q33" s="534"/>
      <c r="R33" s="212">
        <f t="shared" si="7"/>
        <v>0</v>
      </c>
      <c r="S33" s="555"/>
      <c r="T33" s="206">
        <f t="shared" si="8"/>
        <v>0</v>
      </c>
      <c r="U33" s="184"/>
      <c r="V33" s="206">
        <f t="shared" si="9"/>
        <v>0</v>
      </c>
      <c r="W33" s="184"/>
      <c r="X33" s="212">
        <f t="shared" si="10"/>
        <v>0</v>
      </c>
    </row>
    <row r="34" spans="1:24" s="210" customFormat="1" ht="16.2" thickBot="1">
      <c r="A34" s="214" t="s">
        <v>119</v>
      </c>
      <c r="B34" s="386">
        <v>5</v>
      </c>
      <c r="C34" s="482">
        <v>5</v>
      </c>
      <c r="D34" s="215">
        <f t="shared" si="0"/>
        <v>100</v>
      </c>
      <c r="E34" s="482">
        <v>5</v>
      </c>
      <c r="F34" s="216">
        <f t="shared" si="1"/>
        <v>100</v>
      </c>
      <c r="G34" s="495"/>
      <c r="H34" s="215">
        <f t="shared" si="2"/>
        <v>0</v>
      </c>
      <c r="I34" s="515"/>
      <c r="J34" s="216">
        <f t="shared" si="3"/>
        <v>0</v>
      </c>
      <c r="K34" s="576"/>
      <c r="L34" s="215">
        <f t="shared" si="4"/>
        <v>0</v>
      </c>
      <c r="M34" s="595"/>
      <c r="N34" s="215">
        <f t="shared" si="5"/>
        <v>0</v>
      </c>
      <c r="O34" s="593"/>
      <c r="P34" s="215">
        <f t="shared" si="6"/>
        <v>0</v>
      </c>
      <c r="Q34" s="535"/>
      <c r="R34" s="215">
        <f t="shared" si="7"/>
        <v>0</v>
      </c>
      <c r="S34" s="556"/>
      <c r="T34" s="584">
        <f t="shared" si="8"/>
        <v>0</v>
      </c>
      <c r="U34" s="217"/>
      <c r="V34" s="584">
        <f t="shared" si="9"/>
        <v>0</v>
      </c>
      <c r="W34" s="217"/>
      <c r="X34" s="215">
        <f t="shared" si="10"/>
        <v>0</v>
      </c>
    </row>
    <row r="35" spans="1:24" s="200" customFormat="1" ht="22.5" customHeight="1" thickBot="1">
      <c r="A35" s="195" t="s">
        <v>120</v>
      </c>
      <c r="B35" s="196">
        <f>SUM(B16:B34)</f>
        <v>255</v>
      </c>
      <c r="C35" s="197">
        <f>SUM(C16:C34)</f>
        <v>234</v>
      </c>
      <c r="D35" s="198">
        <f t="shared" si="0"/>
        <v>91.764705882352942</v>
      </c>
      <c r="E35" s="197">
        <f>SUM(E16:E34)</f>
        <v>235</v>
      </c>
      <c r="F35" s="198">
        <f>E35/B35*100</f>
        <v>92.156862745098039</v>
      </c>
      <c r="G35" s="197">
        <f>SUM(G16:G33)</f>
        <v>15</v>
      </c>
      <c r="H35" s="198">
        <f t="shared" si="2"/>
        <v>5.8823529411764701</v>
      </c>
      <c r="I35" s="197">
        <f>SUM(I16:I33)</f>
        <v>3</v>
      </c>
      <c r="J35" s="199">
        <f t="shared" si="3"/>
        <v>1.1764705882352942</v>
      </c>
      <c r="K35" s="197">
        <f>SUM(K16:K33)</f>
        <v>18</v>
      </c>
      <c r="L35" s="198">
        <f t="shared" si="4"/>
        <v>7.0588235294117645</v>
      </c>
      <c r="M35" s="197">
        <f>SUM(M16:M33)</f>
        <v>6</v>
      </c>
      <c r="N35" s="199">
        <f t="shared" si="5"/>
        <v>2.3529411764705883</v>
      </c>
      <c r="O35" s="197">
        <f>SUM(O16:O33)</f>
        <v>36</v>
      </c>
      <c r="P35" s="198">
        <f t="shared" si="6"/>
        <v>14.117647058823529</v>
      </c>
      <c r="Q35" s="218">
        <f>SUM(Q16:Q33)</f>
        <v>5</v>
      </c>
      <c r="R35" s="198">
        <f t="shared" si="7"/>
        <v>1.9607843137254901</v>
      </c>
      <c r="S35" s="585">
        <f>SUM(S16:S33)</f>
        <v>2</v>
      </c>
      <c r="T35" s="516">
        <f t="shared" si="8"/>
        <v>2.1794871794871793</v>
      </c>
      <c r="U35" s="580">
        <f>SUM(U16:U33)</f>
        <v>0</v>
      </c>
      <c r="V35" s="581">
        <f t="shared" si="9"/>
        <v>0</v>
      </c>
      <c r="W35" s="582">
        <f>SUM(W16:W33)</f>
        <v>2</v>
      </c>
      <c r="X35" s="581">
        <f t="shared" si="10"/>
        <v>2.1702127659574471</v>
      </c>
    </row>
    <row r="36" spans="1:24" s="225" customFormat="1" ht="27" customHeight="1" thickBot="1">
      <c r="A36" s="219" t="s">
        <v>121</v>
      </c>
      <c r="B36" s="220">
        <f>SUM(B15,B35)</f>
        <v>768</v>
      </c>
      <c r="C36" s="221">
        <f>SUM(C15,C35)</f>
        <v>727</v>
      </c>
      <c r="D36" s="222">
        <f t="shared" si="0"/>
        <v>94.661458333333343</v>
      </c>
      <c r="E36" s="221">
        <f>SUM(E15,E35)</f>
        <v>728</v>
      </c>
      <c r="F36" s="222">
        <f>E36/B36*100</f>
        <v>94.791666666666657</v>
      </c>
      <c r="G36" s="221">
        <f>SUM(G15,G35)</f>
        <v>36</v>
      </c>
      <c r="H36" s="222">
        <f t="shared" si="2"/>
        <v>4.6875</v>
      </c>
      <c r="I36" s="221">
        <f>SUM(I15,I35)</f>
        <v>44</v>
      </c>
      <c r="J36" s="223">
        <f t="shared" si="3"/>
        <v>5.7291666666666661</v>
      </c>
      <c r="K36" s="221">
        <f>SUM(K15,K35)</f>
        <v>91</v>
      </c>
      <c r="L36" s="222">
        <f t="shared" si="4"/>
        <v>11.848958333333332</v>
      </c>
      <c r="M36" s="221">
        <f>SUM(M15,M35)</f>
        <v>19</v>
      </c>
      <c r="N36" s="223">
        <f t="shared" si="5"/>
        <v>2.473958333333333</v>
      </c>
      <c r="O36" s="221">
        <f>SUM(O15,O35)</f>
        <v>102</v>
      </c>
      <c r="P36" s="222">
        <f t="shared" si="6"/>
        <v>13.28125</v>
      </c>
      <c r="Q36" s="224">
        <f>SUM(Q15,Q35)</f>
        <v>37</v>
      </c>
      <c r="R36" s="222">
        <f t="shared" si="7"/>
        <v>4.8177083333333339</v>
      </c>
      <c r="S36" s="221">
        <f>SUM(S15,S35)</f>
        <v>36</v>
      </c>
      <c r="T36" s="223">
        <f t="shared" si="8"/>
        <v>38.030261348005503</v>
      </c>
      <c r="U36" s="221">
        <f>SUM(U15,U35)</f>
        <v>11</v>
      </c>
      <c r="V36" s="579">
        <f t="shared" si="9"/>
        <v>11.604395604395606</v>
      </c>
      <c r="W36" s="221">
        <f>SUM(W15,W35)</f>
        <v>5</v>
      </c>
      <c r="X36" s="549">
        <f t="shared" si="10"/>
        <v>5.2747252747252755</v>
      </c>
    </row>
    <row r="37" spans="1:24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1:24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24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1:24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1:24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1:24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1:24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24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24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24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24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24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</sheetData>
  <mergeCells count="14">
    <mergeCell ref="S3:T3"/>
    <mergeCell ref="W3:X3"/>
    <mergeCell ref="A3:A4"/>
    <mergeCell ref="C3:D3"/>
    <mergeCell ref="E3:F3"/>
    <mergeCell ref="G3:H3"/>
    <mergeCell ref="U3:V3"/>
    <mergeCell ref="A1:R1"/>
    <mergeCell ref="Q3:R3"/>
    <mergeCell ref="B3:B4"/>
    <mergeCell ref="I3:J3"/>
    <mergeCell ref="K3:L3"/>
    <mergeCell ref="M3:N3"/>
    <mergeCell ref="O3:P3"/>
  </mergeCells>
  <phoneticPr fontId="16" type="noConversion"/>
  <pageMargins left="0.19685039370078741" right="0.19685039370078741" top="0.19685039370078741" bottom="0.19685039370078741" header="0.51181102362204722" footer="0.23622047244094491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X51"/>
  <sheetViews>
    <sheetView zoomScale="86" zoomScaleNormal="8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:E15"/>
    </sheetView>
  </sheetViews>
  <sheetFormatPr defaultColWidth="9.109375" defaultRowHeight="17.399999999999999"/>
  <cols>
    <col min="1" max="1" width="22.6640625" style="128" customWidth="1"/>
    <col min="2" max="2" width="5.88671875" style="128" customWidth="1"/>
    <col min="3" max="24" width="6.6640625" style="128" customWidth="1"/>
    <col min="25" max="16384" width="9.109375" style="128"/>
  </cols>
  <sheetData>
    <row r="1" spans="1:24" ht="19.5" customHeight="1">
      <c r="A1" s="655" t="s">
        <v>78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</row>
    <row r="2" spans="1:24" ht="11.25" customHeight="1" thickBot="1"/>
    <row r="3" spans="1:24" s="137" customFormat="1" ht="15" customHeight="1" thickBot="1">
      <c r="A3" s="662" t="s">
        <v>79</v>
      </c>
      <c r="B3" s="658" t="s">
        <v>62</v>
      </c>
      <c r="C3" s="661" t="s">
        <v>64</v>
      </c>
      <c r="D3" s="657"/>
      <c r="E3" s="656" t="s">
        <v>80</v>
      </c>
      <c r="F3" s="660"/>
      <c r="G3" s="661" t="s">
        <v>81</v>
      </c>
      <c r="H3" s="657"/>
      <c r="I3" s="656" t="s">
        <v>82</v>
      </c>
      <c r="J3" s="660"/>
      <c r="K3" s="661" t="s">
        <v>83</v>
      </c>
      <c r="L3" s="657"/>
      <c r="M3" s="656" t="s">
        <v>84</v>
      </c>
      <c r="N3" s="660"/>
      <c r="O3" s="661" t="s">
        <v>85</v>
      </c>
      <c r="P3" s="657"/>
      <c r="Q3" s="656" t="s">
        <v>86</v>
      </c>
      <c r="R3" s="657"/>
      <c r="S3" s="656" t="s">
        <v>202</v>
      </c>
      <c r="T3" s="660"/>
      <c r="U3" s="664" t="s">
        <v>203</v>
      </c>
      <c r="V3" s="665"/>
      <c r="W3" s="656" t="s">
        <v>204</v>
      </c>
      <c r="X3" s="657"/>
    </row>
    <row r="4" spans="1:24" s="137" customFormat="1" ht="99" customHeight="1" thickBot="1">
      <c r="A4" s="663"/>
      <c r="B4" s="659"/>
      <c r="C4" s="510" t="s">
        <v>87</v>
      </c>
      <c r="D4" s="511" t="s">
        <v>88</v>
      </c>
      <c r="E4" s="499" t="s">
        <v>87</v>
      </c>
      <c r="F4" s="514" t="s">
        <v>88</v>
      </c>
      <c r="G4" s="510" t="s">
        <v>87</v>
      </c>
      <c r="H4" s="511" t="s">
        <v>88</v>
      </c>
      <c r="I4" s="517" t="s">
        <v>87</v>
      </c>
      <c r="J4" s="518" t="s">
        <v>88</v>
      </c>
      <c r="K4" s="129" t="s">
        <v>87</v>
      </c>
      <c r="L4" s="130" t="s">
        <v>88</v>
      </c>
      <c r="M4" s="129" t="s">
        <v>87</v>
      </c>
      <c r="N4" s="131" t="s">
        <v>88</v>
      </c>
      <c r="O4" s="129" t="s">
        <v>87</v>
      </c>
      <c r="P4" s="130" t="s">
        <v>88</v>
      </c>
      <c r="Q4" s="129" t="s">
        <v>87</v>
      </c>
      <c r="R4" s="130" t="s">
        <v>88</v>
      </c>
      <c r="S4" s="129" t="s">
        <v>87</v>
      </c>
      <c r="T4" s="131" t="s">
        <v>88</v>
      </c>
      <c r="U4" s="517" t="s">
        <v>87</v>
      </c>
      <c r="V4" s="518" t="s">
        <v>88</v>
      </c>
      <c r="W4" s="541" t="s">
        <v>87</v>
      </c>
      <c r="X4" s="130" t="s">
        <v>88</v>
      </c>
    </row>
    <row r="5" spans="1:24" s="172" customFormat="1" ht="15.6">
      <c r="A5" s="173" t="s">
        <v>89</v>
      </c>
      <c r="B5" s="496">
        <v>28</v>
      </c>
      <c r="C5" s="504">
        <v>28</v>
      </c>
      <c r="D5" s="512">
        <f t="shared" ref="D5:D37" si="0">C5/B5*100</f>
        <v>100</v>
      </c>
      <c r="E5" s="504">
        <v>28</v>
      </c>
      <c r="F5" s="512">
        <f t="shared" ref="F5:F37" si="1">E5/B5*100</f>
        <v>100</v>
      </c>
      <c r="G5" s="504"/>
      <c r="H5" s="512">
        <f t="shared" ref="H5:H37" si="2">G5/B5*100</f>
        <v>0</v>
      </c>
      <c r="I5" s="504"/>
      <c r="J5" s="505">
        <f t="shared" ref="J5:J37" si="3">I5/B5*100</f>
        <v>0</v>
      </c>
      <c r="K5" s="483">
        <v>0</v>
      </c>
      <c r="L5" s="176">
        <f t="shared" ref="L5:L37" si="4">K5/B5*100</f>
        <v>0</v>
      </c>
      <c r="M5" s="523">
        <v>1</v>
      </c>
      <c r="N5" s="180">
        <f t="shared" ref="N5:N37" si="5">M5/B5*100</f>
        <v>3.5714285714285712</v>
      </c>
      <c r="O5" s="530">
        <v>1</v>
      </c>
      <c r="P5" s="176">
        <f t="shared" ref="P5:P37" si="6">O5/B5*100</f>
        <v>3.5714285714285712</v>
      </c>
      <c r="Q5" s="179"/>
      <c r="R5" s="176">
        <f t="shared" ref="R5:R37" si="7">Q5/B5*100</f>
        <v>0</v>
      </c>
      <c r="S5" s="550">
        <v>1</v>
      </c>
      <c r="T5" s="176">
        <f t="shared" ref="T5:V37" si="8">S5/D5*100</f>
        <v>1</v>
      </c>
      <c r="U5" s="550"/>
      <c r="V5" s="176">
        <f t="shared" si="8"/>
        <v>0</v>
      </c>
      <c r="W5" s="557"/>
      <c r="X5" s="176">
        <f t="shared" ref="X5:X37" si="9">W5/F5*100</f>
        <v>0</v>
      </c>
    </row>
    <row r="6" spans="1:24" s="172" customFormat="1" ht="15.6">
      <c r="A6" s="173" t="s">
        <v>90</v>
      </c>
      <c r="B6" s="497">
        <v>22</v>
      </c>
      <c r="C6" s="506">
        <v>18</v>
      </c>
      <c r="D6" s="177">
        <f t="shared" si="0"/>
        <v>81.818181818181827</v>
      </c>
      <c r="E6" s="506">
        <v>18</v>
      </c>
      <c r="F6" s="177">
        <f t="shared" si="1"/>
        <v>81.818181818181827</v>
      </c>
      <c r="G6" s="506"/>
      <c r="H6" s="177">
        <f t="shared" si="2"/>
        <v>0</v>
      </c>
      <c r="I6" s="506"/>
      <c r="J6" s="183">
        <f t="shared" si="3"/>
        <v>0</v>
      </c>
      <c r="K6" s="484">
        <v>17</v>
      </c>
      <c r="L6" s="183">
        <f t="shared" si="4"/>
        <v>77.272727272727266</v>
      </c>
      <c r="M6" s="524">
        <v>1</v>
      </c>
      <c r="N6" s="177">
        <f t="shared" si="5"/>
        <v>4.5454545454545459</v>
      </c>
      <c r="O6" s="531"/>
      <c r="P6" s="183">
        <f t="shared" si="6"/>
        <v>0</v>
      </c>
      <c r="Q6" s="185">
        <v>18</v>
      </c>
      <c r="R6" s="183">
        <f t="shared" si="7"/>
        <v>81.818181818181827</v>
      </c>
      <c r="S6" s="551"/>
      <c r="T6" s="183">
        <f t="shared" si="8"/>
        <v>0</v>
      </c>
      <c r="U6" s="551"/>
      <c r="V6" s="183">
        <f t="shared" si="8"/>
        <v>0</v>
      </c>
      <c r="W6" s="558"/>
      <c r="X6" s="183">
        <f t="shared" si="9"/>
        <v>0</v>
      </c>
    </row>
    <row r="7" spans="1:24" s="172" customFormat="1" ht="15.6">
      <c r="A7" s="173" t="s">
        <v>91</v>
      </c>
      <c r="B7" s="497">
        <v>70</v>
      </c>
      <c r="C7" s="507">
        <v>66</v>
      </c>
      <c r="D7" s="177">
        <f t="shared" si="0"/>
        <v>94.285714285714278</v>
      </c>
      <c r="E7" s="507">
        <v>66</v>
      </c>
      <c r="F7" s="177">
        <f t="shared" si="1"/>
        <v>94.285714285714278</v>
      </c>
      <c r="G7" s="507"/>
      <c r="H7" s="177">
        <f t="shared" si="2"/>
        <v>0</v>
      </c>
      <c r="I7" s="507">
        <v>2</v>
      </c>
      <c r="J7" s="183">
        <f t="shared" si="3"/>
        <v>2.8571428571428572</v>
      </c>
      <c r="K7" s="485">
        <v>2</v>
      </c>
      <c r="L7" s="183">
        <f t="shared" si="4"/>
        <v>2.8571428571428572</v>
      </c>
      <c r="M7" s="525"/>
      <c r="N7" s="177">
        <f t="shared" si="5"/>
        <v>0</v>
      </c>
      <c r="O7" s="503"/>
      <c r="P7" s="183">
        <f t="shared" si="6"/>
        <v>0</v>
      </c>
      <c r="Q7" s="185"/>
      <c r="R7" s="183">
        <f t="shared" si="7"/>
        <v>0</v>
      </c>
      <c r="S7" s="552">
        <v>1</v>
      </c>
      <c r="T7" s="183">
        <f t="shared" si="8"/>
        <v>1.0606060606060608</v>
      </c>
      <c r="U7" s="552">
        <v>1</v>
      </c>
      <c r="V7" s="183">
        <f t="shared" si="8"/>
        <v>1.0606060606060608</v>
      </c>
      <c r="W7" s="559"/>
      <c r="X7" s="183">
        <f t="shared" si="9"/>
        <v>0</v>
      </c>
    </row>
    <row r="8" spans="1:24" s="172" customFormat="1" ht="15.6">
      <c r="A8" s="173" t="s">
        <v>92</v>
      </c>
      <c r="B8" s="497">
        <v>35</v>
      </c>
      <c r="C8" s="506">
        <v>34</v>
      </c>
      <c r="D8" s="177">
        <f t="shared" si="0"/>
        <v>97.142857142857139</v>
      </c>
      <c r="E8" s="506">
        <v>34</v>
      </c>
      <c r="F8" s="177">
        <f t="shared" si="1"/>
        <v>97.142857142857139</v>
      </c>
      <c r="G8" s="506">
        <v>2</v>
      </c>
      <c r="H8" s="177">
        <f t="shared" si="2"/>
        <v>5.7142857142857144</v>
      </c>
      <c r="I8" s="506"/>
      <c r="J8" s="183">
        <f t="shared" si="3"/>
        <v>0</v>
      </c>
      <c r="K8" s="486"/>
      <c r="L8" s="183">
        <f t="shared" si="4"/>
        <v>0</v>
      </c>
      <c r="M8" s="525">
        <v>1</v>
      </c>
      <c r="N8" s="177">
        <f t="shared" si="5"/>
        <v>2.8571428571428572</v>
      </c>
      <c r="O8" s="502">
        <v>1</v>
      </c>
      <c r="P8" s="183">
        <f t="shared" si="6"/>
        <v>2.8571428571428572</v>
      </c>
      <c r="Q8" s="185"/>
      <c r="R8" s="183">
        <f t="shared" si="7"/>
        <v>0</v>
      </c>
      <c r="S8" s="552">
        <v>4</v>
      </c>
      <c r="T8" s="183">
        <f t="shared" si="8"/>
        <v>4.117647058823529</v>
      </c>
      <c r="U8" s="552"/>
      <c r="V8" s="183">
        <f t="shared" si="8"/>
        <v>0</v>
      </c>
      <c r="W8" s="559"/>
      <c r="X8" s="183">
        <f t="shared" si="9"/>
        <v>0</v>
      </c>
    </row>
    <row r="9" spans="1:24" s="172" customFormat="1" ht="15.6">
      <c r="A9" s="173" t="s">
        <v>93</v>
      </c>
      <c r="B9" s="497">
        <v>40</v>
      </c>
      <c r="C9" s="506">
        <v>39</v>
      </c>
      <c r="D9" s="177">
        <f t="shared" si="0"/>
        <v>97.5</v>
      </c>
      <c r="E9" s="506">
        <v>39</v>
      </c>
      <c r="F9" s="177">
        <f t="shared" si="1"/>
        <v>97.5</v>
      </c>
      <c r="G9" s="506">
        <v>3</v>
      </c>
      <c r="H9" s="177">
        <f t="shared" si="2"/>
        <v>7.5</v>
      </c>
      <c r="I9" s="506">
        <v>10</v>
      </c>
      <c r="J9" s="183">
        <f t="shared" si="3"/>
        <v>25</v>
      </c>
      <c r="K9" s="486">
        <v>5</v>
      </c>
      <c r="L9" s="183">
        <f t="shared" si="4"/>
        <v>12.5</v>
      </c>
      <c r="M9" s="525">
        <v>2</v>
      </c>
      <c r="N9" s="177">
        <f t="shared" si="5"/>
        <v>5</v>
      </c>
      <c r="O9" s="502">
        <v>9</v>
      </c>
      <c r="P9" s="183">
        <f t="shared" si="6"/>
        <v>22.5</v>
      </c>
      <c r="Q9" s="185">
        <v>2</v>
      </c>
      <c r="R9" s="183">
        <f t="shared" si="7"/>
        <v>5</v>
      </c>
      <c r="S9" s="552">
        <v>3</v>
      </c>
      <c r="T9" s="183">
        <f t="shared" si="8"/>
        <v>3.0769230769230771</v>
      </c>
      <c r="U9" s="552">
        <v>0</v>
      </c>
      <c r="V9" s="183">
        <f t="shared" si="8"/>
        <v>0</v>
      </c>
      <c r="W9" s="559">
        <v>0</v>
      </c>
      <c r="X9" s="183">
        <f t="shared" si="9"/>
        <v>0</v>
      </c>
    </row>
    <row r="10" spans="1:24" s="172" customFormat="1" ht="15.6">
      <c r="A10" s="173" t="s">
        <v>94</v>
      </c>
      <c r="B10" s="497">
        <v>113</v>
      </c>
      <c r="C10" s="506">
        <v>113</v>
      </c>
      <c r="D10" s="177">
        <f t="shared" si="0"/>
        <v>100</v>
      </c>
      <c r="E10" s="506">
        <v>113</v>
      </c>
      <c r="F10" s="177">
        <f t="shared" si="1"/>
        <v>100</v>
      </c>
      <c r="G10" s="506">
        <v>11</v>
      </c>
      <c r="H10" s="177">
        <f t="shared" si="2"/>
        <v>9.7345132743362832</v>
      </c>
      <c r="I10" s="506">
        <v>21</v>
      </c>
      <c r="J10" s="183">
        <f t="shared" si="3"/>
        <v>18.584070796460178</v>
      </c>
      <c r="K10" s="486">
        <v>27</v>
      </c>
      <c r="L10" s="183">
        <f t="shared" si="4"/>
        <v>23.893805309734514</v>
      </c>
      <c r="M10" s="525">
        <v>4</v>
      </c>
      <c r="N10" s="177">
        <f t="shared" si="5"/>
        <v>3.5398230088495577</v>
      </c>
      <c r="O10" s="502">
        <v>43</v>
      </c>
      <c r="P10" s="183">
        <f t="shared" si="6"/>
        <v>38.053097345132741</v>
      </c>
      <c r="Q10" s="185">
        <v>2</v>
      </c>
      <c r="R10" s="183">
        <f t="shared" si="7"/>
        <v>1.7699115044247788</v>
      </c>
      <c r="S10" s="552">
        <v>16</v>
      </c>
      <c r="T10" s="183">
        <f t="shared" si="8"/>
        <v>16</v>
      </c>
      <c r="U10" s="552">
        <v>8</v>
      </c>
      <c r="V10" s="183">
        <f t="shared" si="8"/>
        <v>8</v>
      </c>
      <c r="W10" s="559">
        <v>3</v>
      </c>
      <c r="X10" s="183">
        <f t="shared" si="9"/>
        <v>3</v>
      </c>
    </row>
    <row r="11" spans="1:24" s="172" customFormat="1" ht="15.6">
      <c r="A11" s="173" t="s">
        <v>95</v>
      </c>
      <c r="B11" s="497">
        <v>44</v>
      </c>
      <c r="C11" s="506">
        <v>44</v>
      </c>
      <c r="D11" s="177">
        <f t="shared" si="0"/>
        <v>100</v>
      </c>
      <c r="E11" s="506">
        <v>44</v>
      </c>
      <c r="F11" s="177">
        <f t="shared" si="1"/>
        <v>100</v>
      </c>
      <c r="G11" s="506">
        <v>2</v>
      </c>
      <c r="H11" s="177">
        <f t="shared" si="2"/>
        <v>4.5454545454545459</v>
      </c>
      <c r="I11" s="506">
        <v>6</v>
      </c>
      <c r="J11" s="183">
        <f t="shared" si="3"/>
        <v>13.636363636363635</v>
      </c>
      <c r="K11" s="486">
        <v>9</v>
      </c>
      <c r="L11" s="183">
        <f t="shared" si="4"/>
        <v>20.454545454545457</v>
      </c>
      <c r="M11" s="525">
        <v>2</v>
      </c>
      <c r="N11" s="177">
        <f t="shared" si="5"/>
        <v>4.5454545454545459</v>
      </c>
      <c r="O11" s="502">
        <v>2</v>
      </c>
      <c r="P11" s="183">
        <f t="shared" si="6"/>
        <v>4.5454545454545459</v>
      </c>
      <c r="Q11" s="185">
        <v>6</v>
      </c>
      <c r="R11" s="183">
        <f t="shared" si="7"/>
        <v>13.636363636363635</v>
      </c>
      <c r="S11" s="552">
        <v>9</v>
      </c>
      <c r="T11" s="183">
        <f t="shared" si="8"/>
        <v>9</v>
      </c>
      <c r="U11" s="552"/>
      <c r="V11" s="183">
        <f t="shared" si="8"/>
        <v>0</v>
      </c>
      <c r="W11" s="559"/>
      <c r="X11" s="183">
        <f t="shared" si="9"/>
        <v>0</v>
      </c>
    </row>
    <row r="12" spans="1:24" s="186" customFormat="1" ht="15.6">
      <c r="A12" s="173" t="s">
        <v>96</v>
      </c>
      <c r="B12" s="497">
        <v>52</v>
      </c>
      <c r="C12" s="506">
        <v>48</v>
      </c>
      <c r="D12" s="177">
        <f t="shared" si="0"/>
        <v>92.307692307692307</v>
      </c>
      <c r="E12" s="506">
        <v>48</v>
      </c>
      <c r="F12" s="177">
        <f t="shared" si="1"/>
        <v>92.307692307692307</v>
      </c>
      <c r="G12" s="506">
        <v>3</v>
      </c>
      <c r="H12" s="177">
        <f t="shared" si="2"/>
        <v>5.7692307692307692</v>
      </c>
      <c r="I12" s="506"/>
      <c r="J12" s="183">
        <f t="shared" si="3"/>
        <v>0</v>
      </c>
      <c r="K12" s="486">
        <v>4</v>
      </c>
      <c r="L12" s="183">
        <f t="shared" si="4"/>
        <v>7.6923076923076925</v>
      </c>
      <c r="M12" s="525"/>
      <c r="N12" s="177">
        <f t="shared" si="5"/>
        <v>0</v>
      </c>
      <c r="O12" s="502">
        <v>5</v>
      </c>
      <c r="P12" s="183">
        <f t="shared" si="6"/>
        <v>9.6153846153846168</v>
      </c>
      <c r="Q12" s="185"/>
      <c r="R12" s="183">
        <f t="shared" si="7"/>
        <v>0</v>
      </c>
      <c r="S12" s="552"/>
      <c r="T12" s="183">
        <f t="shared" si="8"/>
        <v>0</v>
      </c>
      <c r="U12" s="552">
        <v>2</v>
      </c>
      <c r="V12" s="183">
        <f t="shared" si="8"/>
        <v>2.166666666666667</v>
      </c>
      <c r="W12" s="559"/>
      <c r="X12" s="183">
        <f t="shared" si="9"/>
        <v>0</v>
      </c>
    </row>
    <row r="13" spans="1:24" s="172" customFormat="1" ht="15.6">
      <c r="A13" s="173" t="s">
        <v>97</v>
      </c>
      <c r="B13" s="497">
        <v>48</v>
      </c>
      <c r="C13" s="506">
        <v>46</v>
      </c>
      <c r="D13" s="177">
        <f t="shared" si="0"/>
        <v>95.833333333333343</v>
      </c>
      <c r="E13" s="506">
        <v>46</v>
      </c>
      <c r="F13" s="177">
        <f t="shared" si="1"/>
        <v>95.833333333333343</v>
      </c>
      <c r="G13" s="506"/>
      <c r="H13" s="177">
        <f t="shared" si="2"/>
        <v>0</v>
      </c>
      <c r="I13" s="506">
        <v>1</v>
      </c>
      <c r="J13" s="183">
        <f t="shared" si="3"/>
        <v>2.083333333333333</v>
      </c>
      <c r="K13" s="486">
        <v>3</v>
      </c>
      <c r="L13" s="183">
        <f t="shared" si="4"/>
        <v>6.25</v>
      </c>
      <c r="M13" s="525"/>
      <c r="N13" s="177">
        <f t="shared" si="5"/>
        <v>0</v>
      </c>
      <c r="O13" s="502">
        <v>4</v>
      </c>
      <c r="P13" s="183">
        <f t="shared" si="6"/>
        <v>8.3333333333333321</v>
      </c>
      <c r="Q13" s="185"/>
      <c r="R13" s="183">
        <f t="shared" si="7"/>
        <v>0</v>
      </c>
      <c r="S13" s="552"/>
      <c r="T13" s="183">
        <f t="shared" si="8"/>
        <v>0</v>
      </c>
      <c r="U13" s="552"/>
      <c r="V13" s="183">
        <f t="shared" si="8"/>
        <v>0</v>
      </c>
      <c r="W13" s="559"/>
      <c r="X13" s="183">
        <f t="shared" si="9"/>
        <v>0</v>
      </c>
    </row>
    <row r="14" spans="1:24" s="172" customFormat="1" ht="15.6">
      <c r="A14" s="187" t="s">
        <v>98</v>
      </c>
      <c r="B14" s="497">
        <v>39</v>
      </c>
      <c r="C14" s="506">
        <v>37</v>
      </c>
      <c r="D14" s="177">
        <f t="shared" si="0"/>
        <v>94.871794871794862</v>
      </c>
      <c r="E14" s="506">
        <v>37</v>
      </c>
      <c r="F14" s="177">
        <f t="shared" si="1"/>
        <v>94.871794871794862</v>
      </c>
      <c r="G14" s="506"/>
      <c r="H14" s="177">
        <f t="shared" si="2"/>
        <v>0</v>
      </c>
      <c r="I14" s="506"/>
      <c r="J14" s="183">
        <f t="shared" si="3"/>
        <v>0</v>
      </c>
      <c r="K14" s="486"/>
      <c r="L14" s="183">
        <f t="shared" si="4"/>
        <v>0</v>
      </c>
      <c r="M14" s="526">
        <v>1</v>
      </c>
      <c r="N14" s="177">
        <f t="shared" si="5"/>
        <v>2.5641025641025639</v>
      </c>
      <c r="O14" s="502"/>
      <c r="P14" s="183">
        <f t="shared" si="6"/>
        <v>0</v>
      </c>
      <c r="Q14" s="185"/>
      <c r="R14" s="183">
        <f t="shared" si="7"/>
        <v>0</v>
      </c>
      <c r="S14" s="553"/>
      <c r="T14" s="183">
        <f t="shared" si="8"/>
        <v>0</v>
      </c>
      <c r="U14" s="553"/>
      <c r="V14" s="183">
        <f t="shared" si="8"/>
        <v>0</v>
      </c>
      <c r="W14" s="560"/>
      <c r="X14" s="183">
        <f t="shared" si="9"/>
        <v>0</v>
      </c>
    </row>
    <row r="15" spans="1:24" s="172" customFormat="1" ht="16.2" thickBot="1">
      <c r="A15" s="188" t="s">
        <v>99</v>
      </c>
      <c r="B15" s="498">
        <v>22</v>
      </c>
      <c r="C15" s="508">
        <v>20</v>
      </c>
      <c r="D15" s="513">
        <f t="shared" si="0"/>
        <v>90.909090909090907</v>
      </c>
      <c r="E15" s="508">
        <v>20</v>
      </c>
      <c r="F15" s="513">
        <f t="shared" si="1"/>
        <v>90.909090909090907</v>
      </c>
      <c r="G15" s="508"/>
      <c r="H15" s="513">
        <f t="shared" si="2"/>
        <v>0</v>
      </c>
      <c r="I15" s="508">
        <v>1</v>
      </c>
      <c r="J15" s="509">
        <f t="shared" si="3"/>
        <v>4.5454545454545459</v>
      </c>
      <c r="K15" s="487">
        <v>6</v>
      </c>
      <c r="L15" s="191">
        <f t="shared" si="4"/>
        <v>27.27272727272727</v>
      </c>
      <c r="M15" s="527">
        <v>1</v>
      </c>
      <c r="N15" s="192">
        <f t="shared" si="5"/>
        <v>4.5454545454545459</v>
      </c>
      <c r="O15" s="532">
        <v>1</v>
      </c>
      <c r="P15" s="191">
        <f t="shared" si="6"/>
        <v>4.5454545454545459</v>
      </c>
      <c r="Q15" s="194">
        <v>4</v>
      </c>
      <c r="R15" s="191">
        <f t="shared" si="7"/>
        <v>18.181818181818183</v>
      </c>
      <c r="S15" s="554"/>
      <c r="T15" s="191">
        <f t="shared" si="8"/>
        <v>0</v>
      </c>
      <c r="U15" s="536"/>
      <c r="V15" s="191">
        <f t="shared" si="8"/>
        <v>0</v>
      </c>
      <c r="W15" s="561"/>
      <c r="X15" s="191">
        <f t="shared" si="9"/>
        <v>0</v>
      </c>
    </row>
    <row r="16" spans="1:24" s="200" customFormat="1" ht="24" customHeight="1" thickBot="1">
      <c r="A16" s="195" t="s">
        <v>100</v>
      </c>
      <c r="B16" s="196">
        <f>SUM(B5:B15)</f>
        <v>513</v>
      </c>
      <c r="C16" s="500">
        <f>SUM(C5:C15)</f>
        <v>493</v>
      </c>
      <c r="D16" s="501">
        <f t="shared" si="0"/>
        <v>96.101364522417157</v>
      </c>
      <c r="E16" s="500">
        <f>SUM(E5:E15)</f>
        <v>493</v>
      </c>
      <c r="F16" s="501">
        <f t="shared" si="1"/>
        <v>96.101364522417157</v>
      </c>
      <c r="G16" s="500">
        <f>SUM(G5:G15)</f>
        <v>21</v>
      </c>
      <c r="H16" s="501">
        <f t="shared" si="2"/>
        <v>4.0935672514619883</v>
      </c>
      <c r="I16" s="500">
        <f>SUM(I5:I15)</f>
        <v>41</v>
      </c>
      <c r="J16" s="516">
        <f t="shared" si="3"/>
        <v>7.9922027290448341</v>
      </c>
      <c r="K16" s="197">
        <f>SUM(K5:K15)</f>
        <v>73</v>
      </c>
      <c r="L16" s="198">
        <f t="shared" si="4"/>
        <v>14.230019493177387</v>
      </c>
      <c r="M16" s="197">
        <f>SUM(M5:M15)</f>
        <v>13</v>
      </c>
      <c r="N16" s="199">
        <f t="shared" si="5"/>
        <v>2.53411306042885</v>
      </c>
      <c r="O16" s="197">
        <f>SUM(O5:O15)</f>
        <v>66</v>
      </c>
      <c r="P16" s="198">
        <f t="shared" si="6"/>
        <v>12.865497076023392</v>
      </c>
      <c r="Q16" s="197">
        <f>SUM(Q5:Q15)</f>
        <v>32</v>
      </c>
      <c r="R16" s="198">
        <f t="shared" si="7"/>
        <v>6.2378167641325533</v>
      </c>
      <c r="S16" s="197">
        <f>SUM(S5:S15)</f>
        <v>34</v>
      </c>
      <c r="T16" s="199">
        <f t="shared" si="8"/>
        <v>35.379310344827587</v>
      </c>
      <c r="U16" s="542"/>
      <c r="V16" s="543">
        <f t="shared" si="8"/>
        <v>0</v>
      </c>
      <c r="W16" s="218">
        <f>SUM(W5:W15)</f>
        <v>3</v>
      </c>
      <c r="X16" s="198">
        <f t="shared" si="9"/>
        <v>3.121703853955375</v>
      </c>
    </row>
    <row r="17" spans="1:24" s="172" customFormat="1" ht="15.6">
      <c r="A17" s="201" t="s">
        <v>101</v>
      </c>
      <c r="B17" s="174">
        <v>6</v>
      </c>
      <c r="C17" s="480">
        <v>4</v>
      </c>
      <c r="D17" s="202">
        <f t="shared" si="0"/>
        <v>66.666666666666657</v>
      </c>
      <c r="E17" s="480">
        <v>4</v>
      </c>
      <c r="F17" s="204">
        <f t="shared" si="1"/>
        <v>66.666666666666657</v>
      </c>
      <c r="G17" s="493">
        <v>2</v>
      </c>
      <c r="H17" s="489">
        <f t="shared" si="2"/>
        <v>33.333333333333329</v>
      </c>
      <c r="I17" s="493"/>
      <c r="J17" s="204">
        <f t="shared" si="3"/>
        <v>0</v>
      </c>
      <c r="K17" s="519"/>
      <c r="L17" s="520">
        <f t="shared" si="4"/>
        <v>0</v>
      </c>
      <c r="M17" s="488"/>
      <c r="N17" s="204">
        <f t="shared" si="5"/>
        <v>0</v>
      </c>
      <c r="O17" s="533"/>
      <c r="P17" s="202">
        <f t="shared" si="6"/>
        <v>0</v>
      </c>
      <c r="Q17" s="533"/>
      <c r="R17" s="202">
        <f t="shared" si="7"/>
        <v>0</v>
      </c>
      <c r="S17" s="533"/>
      <c r="T17" s="202">
        <f t="shared" si="8"/>
        <v>0</v>
      </c>
      <c r="U17" s="537"/>
      <c r="V17" s="202">
        <f t="shared" si="8"/>
        <v>0</v>
      </c>
      <c r="W17" s="562"/>
      <c r="X17" s="202">
        <f t="shared" si="9"/>
        <v>0</v>
      </c>
    </row>
    <row r="18" spans="1:24" s="172" customFormat="1" ht="15.6">
      <c r="A18" s="201" t="s">
        <v>102</v>
      </c>
      <c r="B18" s="174">
        <v>14</v>
      </c>
      <c r="C18" s="481">
        <v>13</v>
      </c>
      <c r="D18" s="202">
        <f t="shared" si="0"/>
        <v>92.857142857142861</v>
      </c>
      <c r="E18" s="481">
        <v>13</v>
      </c>
      <c r="F18" s="204">
        <f t="shared" si="1"/>
        <v>92.857142857142861</v>
      </c>
      <c r="G18" s="494"/>
      <c r="H18" s="489">
        <f t="shared" si="2"/>
        <v>0</v>
      </c>
      <c r="I18" s="494"/>
      <c r="J18" s="204">
        <f t="shared" si="3"/>
        <v>0</v>
      </c>
      <c r="K18" s="521"/>
      <c r="L18" s="202">
        <f t="shared" si="4"/>
        <v>0</v>
      </c>
      <c r="M18" s="528"/>
      <c r="N18" s="204">
        <f t="shared" si="5"/>
        <v>0</v>
      </c>
      <c r="O18" s="534"/>
      <c r="P18" s="202">
        <f t="shared" si="6"/>
        <v>0</v>
      </c>
      <c r="Q18" s="534"/>
      <c r="R18" s="202">
        <f t="shared" si="7"/>
        <v>0</v>
      </c>
      <c r="S18" s="555"/>
      <c r="T18" s="202">
        <f t="shared" si="8"/>
        <v>0</v>
      </c>
      <c r="U18" s="537"/>
      <c r="V18" s="202">
        <f t="shared" si="8"/>
        <v>0</v>
      </c>
      <c r="W18" s="563"/>
      <c r="X18" s="202">
        <f t="shared" si="9"/>
        <v>0</v>
      </c>
    </row>
    <row r="19" spans="1:24" s="172" customFormat="1" ht="15.6">
      <c r="A19" s="205" t="s">
        <v>103</v>
      </c>
      <c r="B19" s="181">
        <v>16</v>
      </c>
      <c r="C19" s="481">
        <v>16</v>
      </c>
      <c r="D19" s="206">
        <f t="shared" si="0"/>
        <v>100</v>
      </c>
      <c r="E19" s="481">
        <v>16</v>
      </c>
      <c r="F19" s="208">
        <f t="shared" si="1"/>
        <v>100</v>
      </c>
      <c r="G19" s="494"/>
      <c r="H19" s="490">
        <f t="shared" si="2"/>
        <v>0</v>
      </c>
      <c r="I19" s="494"/>
      <c r="J19" s="208">
        <f t="shared" si="3"/>
        <v>0</v>
      </c>
      <c r="K19" s="521">
        <v>1</v>
      </c>
      <c r="L19" s="206">
        <f t="shared" si="4"/>
        <v>6.25</v>
      </c>
      <c r="M19" s="528"/>
      <c r="N19" s="208">
        <f t="shared" si="5"/>
        <v>0</v>
      </c>
      <c r="O19" s="534"/>
      <c r="P19" s="206">
        <f t="shared" si="6"/>
        <v>0</v>
      </c>
      <c r="Q19" s="534"/>
      <c r="R19" s="206">
        <f t="shared" si="7"/>
        <v>0</v>
      </c>
      <c r="S19" s="555"/>
      <c r="T19" s="206">
        <f t="shared" si="8"/>
        <v>0</v>
      </c>
      <c r="U19" s="538"/>
      <c r="V19" s="202">
        <f t="shared" si="8"/>
        <v>0</v>
      </c>
      <c r="W19" s="563"/>
      <c r="X19" s="206">
        <f t="shared" si="9"/>
        <v>0</v>
      </c>
    </row>
    <row r="20" spans="1:24" s="172" customFormat="1" ht="15.6">
      <c r="A20" s="205" t="s">
        <v>104</v>
      </c>
      <c r="B20" s="181">
        <v>6</v>
      </c>
      <c r="C20" s="481">
        <v>5</v>
      </c>
      <c r="D20" s="206">
        <f t="shared" si="0"/>
        <v>83.333333333333343</v>
      </c>
      <c r="E20" s="481">
        <v>6</v>
      </c>
      <c r="F20" s="208">
        <f t="shared" si="1"/>
        <v>100</v>
      </c>
      <c r="G20" s="494"/>
      <c r="H20" s="490">
        <f t="shared" si="2"/>
        <v>0</v>
      </c>
      <c r="I20" s="494"/>
      <c r="J20" s="208">
        <f t="shared" si="3"/>
        <v>0</v>
      </c>
      <c r="K20" s="521">
        <v>1</v>
      </c>
      <c r="L20" s="206">
        <f t="shared" si="4"/>
        <v>16.666666666666664</v>
      </c>
      <c r="M20" s="528"/>
      <c r="N20" s="208">
        <f t="shared" si="5"/>
        <v>0</v>
      </c>
      <c r="O20" s="534">
        <v>5</v>
      </c>
      <c r="P20" s="206">
        <f t="shared" si="6"/>
        <v>83.333333333333343</v>
      </c>
      <c r="Q20" s="534"/>
      <c r="R20" s="206">
        <f t="shared" si="7"/>
        <v>0</v>
      </c>
      <c r="S20" s="555"/>
      <c r="T20" s="206">
        <f t="shared" si="8"/>
        <v>0</v>
      </c>
      <c r="U20" s="538"/>
      <c r="V20" s="202">
        <f t="shared" si="8"/>
        <v>0</v>
      </c>
      <c r="W20" s="563"/>
      <c r="X20" s="206">
        <f t="shared" si="9"/>
        <v>0</v>
      </c>
    </row>
    <row r="21" spans="1:24" s="172" customFormat="1" ht="15.6">
      <c r="A21" s="205" t="s">
        <v>105</v>
      </c>
      <c r="B21" s="181">
        <v>11</v>
      </c>
      <c r="C21" s="481">
        <v>10</v>
      </c>
      <c r="D21" s="206">
        <f t="shared" si="0"/>
        <v>90.909090909090907</v>
      </c>
      <c r="E21" s="481">
        <v>10</v>
      </c>
      <c r="F21" s="208">
        <f t="shared" si="1"/>
        <v>90.909090909090907</v>
      </c>
      <c r="G21" s="494"/>
      <c r="H21" s="490">
        <f t="shared" si="2"/>
        <v>0</v>
      </c>
      <c r="I21" s="494"/>
      <c r="J21" s="208">
        <f t="shared" si="3"/>
        <v>0</v>
      </c>
      <c r="K21" s="521"/>
      <c r="L21" s="206">
        <f t="shared" si="4"/>
        <v>0</v>
      </c>
      <c r="M21" s="528"/>
      <c r="N21" s="208">
        <f t="shared" si="5"/>
        <v>0</v>
      </c>
      <c r="O21" s="534">
        <v>2</v>
      </c>
      <c r="P21" s="206">
        <f t="shared" si="6"/>
        <v>18.181818181818183</v>
      </c>
      <c r="Q21" s="534"/>
      <c r="R21" s="206">
        <f t="shared" si="7"/>
        <v>0</v>
      </c>
      <c r="S21" s="555">
        <v>1</v>
      </c>
      <c r="T21" s="206">
        <f t="shared" si="8"/>
        <v>1.1000000000000001</v>
      </c>
      <c r="U21" s="538"/>
      <c r="V21" s="202">
        <f t="shared" si="8"/>
        <v>0</v>
      </c>
      <c r="W21" s="563"/>
      <c r="X21" s="206">
        <f t="shared" si="9"/>
        <v>0</v>
      </c>
    </row>
    <row r="22" spans="1:24" s="172" customFormat="1" ht="15.6">
      <c r="A22" s="205" t="s">
        <v>106</v>
      </c>
      <c r="B22" s="181">
        <v>34</v>
      </c>
      <c r="C22" s="481">
        <v>30</v>
      </c>
      <c r="D22" s="206">
        <f t="shared" si="0"/>
        <v>88.235294117647058</v>
      </c>
      <c r="E22" s="481">
        <v>30</v>
      </c>
      <c r="F22" s="208">
        <f t="shared" si="1"/>
        <v>88.235294117647058</v>
      </c>
      <c r="G22" s="494">
        <v>4</v>
      </c>
      <c r="H22" s="490">
        <f t="shared" si="2"/>
        <v>11.76470588235294</v>
      </c>
      <c r="I22" s="494">
        <v>1</v>
      </c>
      <c r="J22" s="208">
        <f t="shared" si="3"/>
        <v>2.9411764705882351</v>
      </c>
      <c r="K22" s="521">
        <v>4</v>
      </c>
      <c r="L22" s="206">
        <f t="shared" si="4"/>
        <v>11.76470588235294</v>
      </c>
      <c r="M22" s="528"/>
      <c r="N22" s="208">
        <f t="shared" si="5"/>
        <v>0</v>
      </c>
      <c r="O22" s="534">
        <v>1</v>
      </c>
      <c r="P22" s="206">
        <f t="shared" si="6"/>
        <v>2.9411764705882351</v>
      </c>
      <c r="Q22" s="534">
        <v>1</v>
      </c>
      <c r="R22" s="206">
        <f t="shared" si="7"/>
        <v>2.9411764705882351</v>
      </c>
      <c r="S22" s="555"/>
      <c r="T22" s="206">
        <f t="shared" si="8"/>
        <v>0</v>
      </c>
      <c r="U22" s="538"/>
      <c r="V22" s="202">
        <f t="shared" si="8"/>
        <v>0</v>
      </c>
      <c r="W22" s="563"/>
      <c r="X22" s="206">
        <f t="shared" si="9"/>
        <v>0</v>
      </c>
    </row>
    <row r="23" spans="1:24" s="384" customFormat="1" ht="15.6">
      <c r="A23" s="379" t="s">
        <v>107</v>
      </c>
      <c r="B23" s="380">
        <v>32</v>
      </c>
      <c r="C23" s="481">
        <v>28</v>
      </c>
      <c r="D23" s="381">
        <f t="shared" si="0"/>
        <v>87.5</v>
      </c>
      <c r="E23" s="481">
        <v>28</v>
      </c>
      <c r="F23" s="382">
        <f t="shared" si="1"/>
        <v>87.5</v>
      </c>
      <c r="G23" s="494"/>
      <c r="H23" s="491">
        <f t="shared" si="2"/>
        <v>0</v>
      </c>
      <c r="I23" s="494">
        <v>0</v>
      </c>
      <c r="J23" s="382">
        <f t="shared" si="3"/>
        <v>0</v>
      </c>
      <c r="K23" s="521"/>
      <c r="L23" s="381">
        <f t="shared" si="4"/>
        <v>0</v>
      </c>
      <c r="M23" s="528"/>
      <c r="N23" s="382">
        <f t="shared" si="5"/>
        <v>0</v>
      </c>
      <c r="O23" s="534">
        <v>5</v>
      </c>
      <c r="P23" s="381">
        <f t="shared" si="6"/>
        <v>15.625</v>
      </c>
      <c r="Q23" s="534">
        <v>2</v>
      </c>
      <c r="R23" s="381">
        <f t="shared" si="7"/>
        <v>6.25</v>
      </c>
      <c r="S23" s="555"/>
      <c r="T23" s="381">
        <f t="shared" si="8"/>
        <v>0</v>
      </c>
      <c r="U23" s="539"/>
      <c r="V23" s="202">
        <f t="shared" si="8"/>
        <v>0</v>
      </c>
      <c r="W23" s="563"/>
      <c r="X23" s="381">
        <f t="shared" si="9"/>
        <v>0</v>
      </c>
    </row>
    <row r="24" spans="1:24" s="172" customFormat="1" ht="15.6">
      <c r="A24" s="205" t="s">
        <v>108</v>
      </c>
      <c r="B24" s="181">
        <v>9</v>
      </c>
      <c r="C24" s="481">
        <v>8</v>
      </c>
      <c r="D24" s="206">
        <f t="shared" si="0"/>
        <v>88.888888888888886</v>
      </c>
      <c r="E24" s="481">
        <v>8</v>
      </c>
      <c r="F24" s="208">
        <f t="shared" si="1"/>
        <v>88.888888888888886</v>
      </c>
      <c r="G24" s="494"/>
      <c r="H24" s="490">
        <f t="shared" si="2"/>
        <v>0</v>
      </c>
      <c r="I24" s="494"/>
      <c r="J24" s="208">
        <f t="shared" si="3"/>
        <v>0</v>
      </c>
      <c r="K24" s="521"/>
      <c r="L24" s="206">
        <f t="shared" si="4"/>
        <v>0</v>
      </c>
      <c r="M24" s="528"/>
      <c r="N24" s="208">
        <f t="shared" si="5"/>
        <v>0</v>
      </c>
      <c r="O24" s="534"/>
      <c r="P24" s="206">
        <f t="shared" si="6"/>
        <v>0</v>
      </c>
      <c r="Q24" s="534"/>
      <c r="R24" s="206">
        <f t="shared" si="7"/>
        <v>0</v>
      </c>
      <c r="S24" s="555"/>
      <c r="T24" s="206">
        <f t="shared" si="8"/>
        <v>0</v>
      </c>
      <c r="U24" s="538"/>
      <c r="V24" s="202">
        <f t="shared" si="8"/>
        <v>0</v>
      </c>
      <c r="W24" s="563"/>
      <c r="X24" s="206">
        <f t="shared" si="9"/>
        <v>0</v>
      </c>
    </row>
    <row r="25" spans="1:24" s="172" customFormat="1" ht="15.6">
      <c r="A25" s="205" t="s">
        <v>109</v>
      </c>
      <c r="B25" s="181">
        <v>37</v>
      </c>
      <c r="C25" s="481">
        <v>34</v>
      </c>
      <c r="D25" s="206">
        <f t="shared" si="0"/>
        <v>91.891891891891902</v>
      </c>
      <c r="E25" s="481">
        <v>34</v>
      </c>
      <c r="F25" s="208">
        <f t="shared" si="1"/>
        <v>91.891891891891902</v>
      </c>
      <c r="G25" s="494">
        <v>4</v>
      </c>
      <c r="H25" s="490">
        <f t="shared" si="2"/>
        <v>10.810810810810811</v>
      </c>
      <c r="I25" s="494">
        <v>2</v>
      </c>
      <c r="J25" s="208">
        <f t="shared" si="3"/>
        <v>5.4054054054054053</v>
      </c>
      <c r="K25" s="521">
        <v>6</v>
      </c>
      <c r="L25" s="206">
        <f t="shared" si="4"/>
        <v>16.216216216216218</v>
      </c>
      <c r="M25" s="528">
        <v>1</v>
      </c>
      <c r="N25" s="208">
        <f t="shared" si="5"/>
        <v>2.7027027027027026</v>
      </c>
      <c r="O25" s="534">
        <v>9</v>
      </c>
      <c r="P25" s="206">
        <f t="shared" si="6"/>
        <v>24.324324324324326</v>
      </c>
      <c r="Q25" s="534">
        <v>0</v>
      </c>
      <c r="R25" s="206">
        <f t="shared" si="7"/>
        <v>0</v>
      </c>
      <c r="S25" s="555">
        <v>1</v>
      </c>
      <c r="T25" s="206">
        <f t="shared" si="8"/>
        <v>1.088235294117647</v>
      </c>
      <c r="U25" s="538"/>
      <c r="V25" s="202">
        <f t="shared" si="8"/>
        <v>0</v>
      </c>
      <c r="W25" s="563"/>
      <c r="X25" s="206">
        <f t="shared" si="9"/>
        <v>0</v>
      </c>
    </row>
    <row r="26" spans="1:24" s="384" customFormat="1" ht="15.6">
      <c r="A26" s="379" t="s">
        <v>110</v>
      </c>
      <c r="B26" s="380">
        <v>16</v>
      </c>
      <c r="C26" s="481">
        <v>15</v>
      </c>
      <c r="D26" s="381">
        <f t="shared" si="0"/>
        <v>93.75</v>
      </c>
      <c r="E26" s="481">
        <v>15</v>
      </c>
      <c r="F26" s="382">
        <f t="shared" si="1"/>
        <v>93.75</v>
      </c>
      <c r="G26" s="494"/>
      <c r="H26" s="491">
        <f t="shared" si="2"/>
        <v>0</v>
      </c>
      <c r="I26" s="494"/>
      <c r="J26" s="382">
        <f t="shared" si="3"/>
        <v>0</v>
      </c>
      <c r="K26" s="521">
        <v>2</v>
      </c>
      <c r="L26" s="381">
        <f t="shared" si="4"/>
        <v>12.5</v>
      </c>
      <c r="M26" s="528">
        <v>2</v>
      </c>
      <c r="N26" s="382">
        <f t="shared" si="5"/>
        <v>12.5</v>
      </c>
      <c r="O26" s="534"/>
      <c r="P26" s="381">
        <f t="shared" si="6"/>
        <v>0</v>
      </c>
      <c r="Q26" s="534">
        <v>1</v>
      </c>
      <c r="R26" s="381">
        <f t="shared" si="7"/>
        <v>6.25</v>
      </c>
      <c r="S26" s="555"/>
      <c r="T26" s="381">
        <f t="shared" si="8"/>
        <v>0</v>
      </c>
      <c r="U26" s="539"/>
      <c r="V26" s="202">
        <f t="shared" si="8"/>
        <v>0</v>
      </c>
      <c r="W26" s="563"/>
      <c r="X26" s="381">
        <f t="shared" si="9"/>
        <v>0</v>
      </c>
    </row>
    <row r="27" spans="1:24" s="172" customFormat="1" ht="15.6">
      <c r="A27" s="205" t="s">
        <v>111</v>
      </c>
      <c r="B27" s="181">
        <v>16</v>
      </c>
      <c r="C27" s="481">
        <v>16</v>
      </c>
      <c r="D27" s="206">
        <f t="shared" si="0"/>
        <v>100</v>
      </c>
      <c r="E27" s="481">
        <v>16</v>
      </c>
      <c r="F27" s="208">
        <f t="shared" si="1"/>
        <v>100</v>
      </c>
      <c r="G27" s="494"/>
      <c r="H27" s="490">
        <f t="shared" si="2"/>
        <v>0</v>
      </c>
      <c r="I27" s="494"/>
      <c r="J27" s="208">
        <f t="shared" si="3"/>
        <v>0</v>
      </c>
      <c r="K27" s="521">
        <v>2</v>
      </c>
      <c r="L27" s="206">
        <f t="shared" si="4"/>
        <v>12.5</v>
      </c>
      <c r="M27" s="528"/>
      <c r="N27" s="208">
        <f t="shared" si="5"/>
        <v>0</v>
      </c>
      <c r="O27" s="534"/>
      <c r="P27" s="206">
        <f t="shared" si="6"/>
        <v>0</v>
      </c>
      <c r="Q27" s="534">
        <v>1</v>
      </c>
      <c r="R27" s="206">
        <f t="shared" si="7"/>
        <v>6.25</v>
      </c>
      <c r="S27" s="555"/>
      <c r="T27" s="206">
        <f t="shared" si="8"/>
        <v>0</v>
      </c>
      <c r="U27" s="538"/>
      <c r="V27" s="202">
        <f t="shared" si="8"/>
        <v>0</v>
      </c>
      <c r="W27" s="563">
        <v>1</v>
      </c>
      <c r="X27" s="206">
        <f t="shared" si="9"/>
        <v>1</v>
      </c>
    </row>
    <row r="28" spans="1:24" s="172" customFormat="1" ht="15.6">
      <c r="A28" s="209" t="s">
        <v>112</v>
      </c>
      <c r="B28" s="181">
        <v>14</v>
      </c>
      <c r="C28" s="481">
        <v>13</v>
      </c>
      <c r="D28" s="206">
        <f t="shared" si="0"/>
        <v>92.857142857142861</v>
      </c>
      <c r="E28" s="481">
        <v>13</v>
      </c>
      <c r="F28" s="208">
        <f t="shared" si="1"/>
        <v>92.857142857142861</v>
      </c>
      <c r="G28" s="494"/>
      <c r="H28" s="490">
        <f t="shared" si="2"/>
        <v>0</v>
      </c>
      <c r="I28" s="494"/>
      <c r="J28" s="208">
        <f t="shared" si="3"/>
        <v>0</v>
      </c>
      <c r="K28" s="521"/>
      <c r="L28" s="206">
        <f t="shared" si="4"/>
        <v>0</v>
      </c>
      <c r="M28" s="528"/>
      <c r="N28" s="208">
        <f t="shared" si="5"/>
        <v>0</v>
      </c>
      <c r="O28" s="534">
        <v>5</v>
      </c>
      <c r="P28" s="206">
        <f t="shared" si="6"/>
        <v>35.714285714285715</v>
      </c>
      <c r="Q28" s="534"/>
      <c r="R28" s="206">
        <f t="shared" si="7"/>
        <v>0</v>
      </c>
      <c r="S28" s="555"/>
      <c r="T28" s="206">
        <f t="shared" si="8"/>
        <v>0</v>
      </c>
      <c r="U28" s="538"/>
      <c r="V28" s="202">
        <f t="shared" si="8"/>
        <v>0</v>
      </c>
      <c r="W28" s="563"/>
      <c r="X28" s="206">
        <f t="shared" si="9"/>
        <v>0</v>
      </c>
    </row>
    <row r="29" spans="1:24" s="172" customFormat="1" ht="15.6">
      <c r="A29" s="209" t="s">
        <v>113</v>
      </c>
      <c r="B29" s="181">
        <v>5</v>
      </c>
      <c r="C29" s="481">
        <v>5</v>
      </c>
      <c r="D29" s="206">
        <f t="shared" si="0"/>
        <v>100</v>
      </c>
      <c r="E29" s="481">
        <v>5</v>
      </c>
      <c r="F29" s="208">
        <f t="shared" si="1"/>
        <v>100</v>
      </c>
      <c r="G29" s="494"/>
      <c r="H29" s="490">
        <f t="shared" si="2"/>
        <v>0</v>
      </c>
      <c r="I29" s="494"/>
      <c r="J29" s="208">
        <f t="shared" si="3"/>
        <v>0</v>
      </c>
      <c r="K29" s="521"/>
      <c r="L29" s="206">
        <f t="shared" si="4"/>
        <v>0</v>
      </c>
      <c r="M29" s="528"/>
      <c r="N29" s="208">
        <f t="shared" si="5"/>
        <v>0</v>
      </c>
      <c r="O29" s="534"/>
      <c r="P29" s="206">
        <f t="shared" si="6"/>
        <v>0</v>
      </c>
      <c r="Q29" s="534"/>
      <c r="R29" s="206">
        <f t="shared" si="7"/>
        <v>0</v>
      </c>
      <c r="S29" s="555"/>
      <c r="T29" s="206">
        <f t="shared" si="8"/>
        <v>0</v>
      </c>
      <c r="U29" s="538"/>
      <c r="V29" s="202">
        <f t="shared" si="8"/>
        <v>0</v>
      </c>
      <c r="W29" s="563"/>
      <c r="X29" s="206">
        <f t="shared" si="9"/>
        <v>0</v>
      </c>
    </row>
    <row r="30" spans="1:24" s="172" customFormat="1" ht="15.6">
      <c r="A30" s="209" t="s">
        <v>114</v>
      </c>
      <c r="B30" s="181"/>
      <c r="C30" s="481"/>
      <c r="D30" s="206" t="e">
        <f t="shared" si="0"/>
        <v>#DIV/0!</v>
      </c>
      <c r="E30" s="481"/>
      <c r="F30" s="208" t="e">
        <f t="shared" si="1"/>
        <v>#DIV/0!</v>
      </c>
      <c r="G30" s="494"/>
      <c r="H30" s="490" t="e">
        <f t="shared" si="2"/>
        <v>#DIV/0!</v>
      </c>
      <c r="I30" s="494"/>
      <c r="J30" s="208" t="e">
        <f t="shared" si="3"/>
        <v>#DIV/0!</v>
      </c>
      <c r="K30" s="521"/>
      <c r="L30" s="206" t="e">
        <f t="shared" si="4"/>
        <v>#DIV/0!</v>
      </c>
      <c r="M30" s="528"/>
      <c r="N30" s="208" t="e">
        <f t="shared" si="5"/>
        <v>#DIV/0!</v>
      </c>
      <c r="O30" s="534"/>
      <c r="P30" s="206" t="e">
        <f t="shared" si="6"/>
        <v>#DIV/0!</v>
      </c>
      <c r="Q30" s="534"/>
      <c r="R30" s="206" t="e">
        <f t="shared" si="7"/>
        <v>#DIV/0!</v>
      </c>
      <c r="S30" s="555"/>
      <c r="T30" s="206" t="e">
        <f t="shared" si="8"/>
        <v>#DIV/0!</v>
      </c>
      <c r="U30" s="538"/>
      <c r="V30" s="202" t="e">
        <f t="shared" si="8"/>
        <v>#DIV/0!</v>
      </c>
      <c r="W30" s="563"/>
      <c r="X30" s="206" t="e">
        <f t="shared" si="9"/>
        <v>#DIV/0!</v>
      </c>
    </row>
    <row r="31" spans="1:24" s="172" customFormat="1" ht="15.6">
      <c r="A31" s="209" t="s">
        <v>115</v>
      </c>
      <c r="B31" s="181">
        <v>8</v>
      </c>
      <c r="C31" s="481">
        <v>8</v>
      </c>
      <c r="D31" s="206">
        <f t="shared" si="0"/>
        <v>100</v>
      </c>
      <c r="E31" s="481">
        <v>8</v>
      </c>
      <c r="F31" s="208">
        <f t="shared" si="1"/>
        <v>100</v>
      </c>
      <c r="G31" s="494"/>
      <c r="H31" s="490">
        <f t="shared" si="2"/>
        <v>0</v>
      </c>
      <c r="I31" s="494"/>
      <c r="J31" s="208">
        <f t="shared" si="3"/>
        <v>0</v>
      </c>
      <c r="K31" s="521"/>
      <c r="L31" s="206">
        <f t="shared" si="4"/>
        <v>0</v>
      </c>
      <c r="M31" s="528"/>
      <c r="N31" s="208">
        <f t="shared" si="5"/>
        <v>0</v>
      </c>
      <c r="O31" s="534"/>
      <c r="P31" s="206">
        <f t="shared" si="6"/>
        <v>0</v>
      </c>
      <c r="Q31" s="534"/>
      <c r="R31" s="206">
        <f t="shared" si="7"/>
        <v>0</v>
      </c>
      <c r="S31" s="555"/>
      <c r="T31" s="206">
        <f t="shared" si="8"/>
        <v>0</v>
      </c>
      <c r="U31" s="538"/>
      <c r="V31" s="202">
        <f t="shared" si="8"/>
        <v>0</v>
      </c>
      <c r="W31" s="563"/>
      <c r="X31" s="206">
        <f t="shared" si="9"/>
        <v>0</v>
      </c>
    </row>
    <row r="32" spans="1:24" s="172" customFormat="1" ht="15.6">
      <c r="A32" s="209" t="s">
        <v>116</v>
      </c>
      <c r="B32" s="181">
        <v>4</v>
      </c>
      <c r="C32" s="481">
        <v>4</v>
      </c>
      <c r="D32" s="206">
        <f t="shared" si="0"/>
        <v>100</v>
      </c>
      <c r="E32" s="481">
        <v>4</v>
      </c>
      <c r="F32" s="208">
        <f t="shared" si="1"/>
        <v>100</v>
      </c>
      <c r="G32" s="494"/>
      <c r="H32" s="490">
        <f t="shared" si="2"/>
        <v>0</v>
      </c>
      <c r="I32" s="494"/>
      <c r="J32" s="208">
        <f t="shared" si="3"/>
        <v>0</v>
      </c>
      <c r="K32" s="521"/>
      <c r="L32" s="206">
        <f t="shared" si="4"/>
        <v>0</v>
      </c>
      <c r="M32" s="528"/>
      <c r="N32" s="208">
        <f t="shared" si="5"/>
        <v>0</v>
      </c>
      <c r="O32" s="534"/>
      <c r="P32" s="206">
        <f t="shared" si="6"/>
        <v>0</v>
      </c>
      <c r="Q32" s="534"/>
      <c r="R32" s="206">
        <f t="shared" si="7"/>
        <v>0</v>
      </c>
      <c r="S32" s="555"/>
      <c r="T32" s="206">
        <f t="shared" si="8"/>
        <v>0</v>
      </c>
      <c r="U32" s="538"/>
      <c r="V32" s="202">
        <f t="shared" si="8"/>
        <v>0</v>
      </c>
      <c r="W32" s="563"/>
      <c r="X32" s="206">
        <f t="shared" si="9"/>
        <v>0</v>
      </c>
    </row>
    <row r="33" spans="1:24" s="210" customFormat="1" ht="15.6">
      <c r="A33" s="209" t="s">
        <v>117</v>
      </c>
      <c r="B33" s="181">
        <v>11</v>
      </c>
      <c r="C33" s="481">
        <v>10</v>
      </c>
      <c r="D33" s="206">
        <f t="shared" si="0"/>
        <v>90.909090909090907</v>
      </c>
      <c r="E33" s="481">
        <v>10</v>
      </c>
      <c r="F33" s="208">
        <f t="shared" si="1"/>
        <v>90.909090909090907</v>
      </c>
      <c r="G33" s="494">
        <v>5</v>
      </c>
      <c r="H33" s="490">
        <f t="shared" si="2"/>
        <v>45.454545454545453</v>
      </c>
      <c r="I33" s="494">
        <v>0</v>
      </c>
      <c r="J33" s="208">
        <f t="shared" si="3"/>
        <v>0</v>
      </c>
      <c r="K33" s="521">
        <v>2</v>
      </c>
      <c r="L33" s="206">
        <f t="shared" si="4"/>
        <v>18.181818181818183</v>
      </c>
      <c r="M33" s="528">
        <v>3</v>
      </c>
      <c r="N33" s="208">
        <f t="shared" si="5"/>
        <v>27.27272727272727</v>
      </c>
      <c r="O33" s="534">
        <v>9</v>
      </c>
      <c r="P33" s="206">
        <f t="shared" si="6"/>
        <v>81.818181818181827</v>
      </c>
      <c r="Q33" s="534"/>
      <c r="R33" s="206">
        <f t="shared" si="7"/>
        <v>0</v>
      </c>
      <c r="S33" s="555"/>
      <c r="T33" s="206">
        <f t="shared" si="8"/>
        <v>0</v>
      </c>
      <c r="U33" s="538"/>
      <c r="V33" s="202">
        <f t="shared" si="8"/>
        <v>0</v>
      </c>
      <c r="W33" s="563">
        <v>1</v>
      </c>
      <c r="X33" s="206">
        <f t="shared" si="9"/>
        <v>1.1000000000000001</v>
      </c>
    </row>
    <row r="34" spans="1:24" s="210" customFormat="1" ht="15.6">
      <c r="A34" s="211" t="s">
        <v>118</v>
      </c>
      <c r="B34" s="189">
        <v>11</v>
      </c>
      <c r="C34" s="481">
        <v>10</v>
      </c>
      <c r="D34" s="212">
        <f t="shared" si="0"/>
        <v>90.909090909090907</v>
      </c>
      <c r="E34" s="481">
        <v>10</v>
      </c>
      <c r="F34" s="213">
        <f t="shared" si="1"/>
        <v>90.909090909090907</v>
      </c>
      <c r="G34" s="494"/>
      <c r="H34" s="492">
        <f t="shared" si="2"/>
        <v>0</v>
      </c>
      <c r="I34" s="494"/>
      <c r="J34" s="213">
        <f t="shared" si="3"/>
        <v>0</v>
      </c>
      <c r="K34" s="521"/>
      <c r="L34" s="212">
        <f t="shared" si="4"/>
        <v>0</v>
      </c>
      <c r="M34" s="528"/>
      <c r="N34" s="213">
        <f t="shared" si="5"/>
        <v>0</v>
      </c>
      <c r="O34" s="534"/>
      <c r="P34" s="212">
        <f t="shared" si="6"/>
        <v>0</v>
      </c>
      <c r="Q34" s="534"/>
      <c r="R34" s="212">
        <f t="shared" si="7"/>
        <v>0</v>
      </c>
      <c r="S34" s="555"/>
      <c r="T34" s="212">
        <f t="shared" si="8"/>
        <v>0</v>
      </c>
      <c r="U34" s="540"/>
      <c r="V34" s="202">
        <f t="shared" si="8"/>
        <v>0</v>
      </c>
      <c r="W34" s="563"/>
      <c r="X34" s="212">
        <f t="shared" si="9"/>
        <v>0</v>
      </c>
    </row>
    <row r="35" spans="1:24" s="389" customFormat="1" ht="16.2" thickBot="1">
      <c r="A35" s="385" t="s">
        <v>119</v>
      </c>
      <c r="B35" s="386">
        <v>5</v>
      </c>
      <c r="C35" s="482">
        <v>5</v>
      </c>
      <c r="D35" s="387">
        <f t="shared" si="0"/>
        <v>100</v>
      </c>
      <c r="E35" s="482">
        <v>5</v>
      </c>
      <c r="F35" s="388">
        <f t="shared" si="1"/>
        <v>100</v>
      </c>
      <c r="G35" s="495"/>
      <c r="H35" s="387">
        <f t="shared" si="2"/>
        <v>0</v>
      </c>
      <c r="I35" s="515"/>
      <c r="J35" s="388">
        <f t="shared" si="3"/>
        <v>0</v>
      </c>
      <c r="K35" s="522"/>
      <c r="L35" s="387">
        <f t="shared" si="4"/>
        <v>0</v>
      </c>
      <c r="M35" s="529"/>
      <c r="N35" s="388">
        <f t="shared" si="5"/>
        <v>0</v>
      </c>
      <c r="O35" s="535"/>
      <c r="P35" s="387">
        <f t="shared" si="6"/>
        <v>0</v>
      </c>
      <c r="Q35" s="535"/>
      <c r="R35" s="387">
        <f t="shared" si="7"/>
        <v>0</v>
      </c>
      <c r="S35" s="556"/>
      <c r="T35" s="387">
        <f t="shared" si="8"/>
        <v>0</v>
      </c>
      <c r="U35" s="544"/>
      <c r="V35" s="545">
        <f t="shared" si="8"/>
        <v>0</v>
      </c>
      <c r="W35" s="564"/>
      <c r="X35" s="387">
        <f t="shared" si="9"/>
        <v>0</v>
      </c>
    </row>
    <row r="36" spans="1:24" s="200" customFormat="1" ht="22.5" customHeight="1" thickBot="1">
      <c r="A36" s="195" t="s">
        <v>120</v>
      </c>
      <c r="B36" s="196">
        <f>SUM(B17:B35)</f>
        <v>255</v>
      </c>
      <c r="C36" s="197">
        <f>SUM(C17:C35)</f>
        <v>234</v>
      </c>
      <c r="D36" s="198">
        <f t="shared" si="0"/>
        <v>91.764705882352942</v>
      </c>
      <c r="E36" s="197">
        <f>SUM(E17:E35)</f>
        <v>235</v>
      </c>
      <c r="F36" s="198">
        <f t="shared" si="1"/>
        <v>92.156862745098039</v>
      </c>
      <c r="G36" s="197">
        <f>SUM(G17:G34)</f>
        <v>15</v>
      </c>
      <c r="H36" s="198">
        <f t="shared" si="2"/>
        <v>5.8823529411764701</v>
      </c>
      <c r="I36" s="197">
        <f>SUM(I17:I34)</f>
        <v>3</v>
      </c>
      <c r="J36" s="199">
        <f t="shared" si="3"/>
        <v>1.1764705882352942</v>
      </c>
      <c r="K36" s="197">
        <f>SUM(K17:K34)</f>
        <v>18</v>
      </c>
      <c r="L36" s="198">
        <f t="shared" si="4"/>
        <v>7.0588235294117645</v>
      </c>
      <c r="M36" s="197">
        <f>SUM(M17:M34)</f>
        <v>6</v>
      </c>
      <c r="N36" s="199">
        <f t="shared" si="5"/>
        <v>2.3529411764705883</v>
      </c>
      <c r="O36" s="197">
        <f>SUM(O17:O34)</f>
        <v>36</v>
      </c>
      <c r="P36" s="198">
        <f t="shared" si="6"/>
        <v>14.117647058823529</v>
      </c>
      <c r="Q36" s="218">
        <f>SUM(Q17:Q34)</f>
        <v>5</v>
      </c>
      <c r="R36" s="198">
        <f t="shared" si="7"/>
        <v>1.9607843137254901</v>
      </c>
      <c r="S36" s="218">
        <f>SUM(S17:S34)</f>
        <v>2</v>
      </c>
      <c r="T36" s="199">
        <f t="shared" si="8"/>
        <v>2.1794871794871793</v>
      </c>
      <c r="U36" s="546"/>
      <c r="V36" s="547">
        <f t="shared" si="8"/>
        <v>0</v>
      </c>
      <c r="W36" s="218">
        <f>SUM(W17:W34)</f>
        <v>2</v>
      </c>
      <c r="X36" s="198">
        <f t="shared" si="9"/>
        <v>2.1702127659574471</v>
      </c>
    </row>
    <row r="37" spans="1:24" s="225" customFormat="1" ht="27" customHeight="1" thickBot="1">
      <c r="A37" s="219" t="s">
        <v>121</v>
      </c>
      <c r="B37" s="220">
        <f>SUM(B16,B36)</f>
        <v>768</v>
      </c>
      <c r="C37" s="221">
        <f>SUM(C16,C36)</f>
        <v>727</v>
      </c>
      <c r="D37" s="222">
        <f t="shared" si="0"/>
        <v>94.661458333333343</v>
      </c>
      <c r="E37" s="221">
        <f>SUM(E16,E36)</f>
        <v>728</v>
      </c>
      <c r="F37" s="222">
        <f t="shared" si="1"/>
        <v>94.791666666666657</v>
      </c>
      <c r="G37" s="221">
        <f>SUM(G16,G36)</f>
        <v>36</v>
      </c>
      <c r="H37" s="222">
        <f t="shared" si="2"/>
        <v>4.6875</v>
      </c>
      <c r="I37" s="221">
        <f>SUM(I16,I36)</f>
        <v>44</v>
      </c>
      <c r="J37" s="223">
        <f t="shared" si="3"/>
        <v>5.7291666666666661</v>
      </c>
      <c r="K37" s="221">
        <f>SUM(K16,K36)</f>
        <v>91</v>
      </c>
      <c r="L37" s="222">
        <f t="shared" si="4"/>
        <v>11.848958333333332</v>
      </c>
      <c r="M37" s="221">
        <f>SUM(M16,M36)</f>
        <v>19</v>
      </c>
      <c r="N37" s="223">
        <f t="shared" si="5"/>
        <v>2.473958333333333</v>
      </c>
      <c r="O37" s="221">
        <f>SUM(O16,O36)</f>
        <v>102</v>
      </c>
      <c r="P37" s="222">
        <f t="shared" si="6"/>
        <v>13.28125</v>
      </c>
      <c r="Q37" s="224">
        <f>SUM(Q16,Q36)</f>
        <v>37</v>
      </c>
      <c r="R37" s="222">
        <f t="shared" si="7"/>
        <v>4.8177083333333339</v>
      </c>
      <c r="S37" s="224">
        <f>SUM(S16,S36)</f>
        <v>36</v>
      </c>
      <c r="T37" s="223">
        <f t="shared" si="8"/>
        <v>38.030261348005503</v>
      </c>
      <c r="U37" s="548"/>
      <c r="V37" s="549">
        <f t="shared" si="8"/>
        <v>0</v>
      </c>
      <c r="W37" s="224">
        <f>SUM(W16,W36)</f>
        <v>5</v>
      </c>
      <c r="X37" s="222">
        <f t="shared" si="9"/>
        <v>5.2747252747252755</v>
      </c>
    </row>
    <row r="38" spans="1:24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1:24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1:24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1:24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1:24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1:24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24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24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24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24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24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</sheetData>
  <mergeCells count="14">
    <mergeCell ref="O3:P3"/>
    <mergeCell ref="A3:A4"/>
    <mergeCell ref="C3:D3"/>
    <mergeCell ref="E3:F3"/>
    <mergeCell ref="S3:T3"/>
    <mergeCell ref="W3:X3"/>
    <mergeCell ref="U3:V3"/>
    <mergeCell ref="G3:H3"/>
    <mergeCell ref="A1:R1"/>
    <mergeCell ref="Q3:R3"/>
    <mergeCell ref="B3:B4"/>
    <mergeCell ref="I3:J3"/>
    <mergeCell ref="K3:L3"/>
    <mergeCell ref="M3:N3"/>
  </mergeCells>
  <phoneticPr fontId="16" type="noConversion"/>
  <pageMargins left="0.19685039370078741" right="0.19685039370078741" top="0.19685039370078741" bottom="0.19685039370078741" header="0.51181102362204722" footer="0.23622047244094491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P41"/>
  <sheetViews>
    <sheetView topLeftCell="A2" zoomScale="76" zoomScaleNormal="76" workbookViewId="0">
      <selection activeCell="O32" sqref="O32"/>
    </sheetView>
  </sheetViews>
  <sheetFormatPr defaultColWidth="11.33203125" defaultRowHeight="15"/>
  <cols>
    <col min="1" max="1" width="34.6640625" style="1" customWidth="1"/>
    <col min="2" max="3" width="13.88671875" style="1" customWidth="1"/>
    <col min="4" max="4" width="28.6640625" style="1" customWidth="1"/>
    <col min="5" max="14" width="8.6640625" style="1" customWidth="1"/>
    <col min="15" max="16384" width="11.33203125" style="1"/>
  </cols>
  <sheetData>
    <row r="1" spans="1:16" ht="24.75" customHeight="1" thickBot="1">
      <c r="A1" s="669" t="s">
        <v>231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20"/>
      <c r="P1" s="20"/>
    </row>
    <row r="2" spans="1:16" ht="26.25" customHeight="1">
      <c r="A2" s="670" t="s">
        <v>40</v>
      </c>
      <c r="B2" s="676" t="s">
        <v>27</v>
      </c>
      <c r="C2" s="676" t="s">
        <v>51</v>
      </c>
      <c r="D2" s="676" t="s">
        <v>30</v>
      </c>
      <c r="E2" s="673" t="s">
        <v>52</v>
      </c>
      <c r="F2" s="674"/>
      <c r="G2" s="674"/>
      <c r="H2" s="674"/>
      <c r="I2" s="674"/>
      <c r="J2" s="674"/>
      <c r="K2" s="674"/>
      <c r="L2" s="674"/>
      <c r="M2" s="674"/>
      <c r="N2" s="675"/>
    </row>
    <row r="3" spans="1:16" ht="18.75" customHeight="1">
      <c r="A3" s="671"/>
      <c r="B3" s="677"/>
      <c r="C3" s="679"/>
      <c r="D3" s="679"/>
      <c r="E3" s="666" t="s">
        <v>53</v>
      </c>
      <c r="F3" s="666"/>
      <c r="G3" s="666" t="s">
        <v>54</v>
      </c>
      <c r="H3" s="666"/>
      <c r="I3" s="666"/>
      <c r="J3" s="666"/>
      <c r="K3" s="666"/>
      <c r="L3" s="666"/>
      <c r="M3" s="666"/>
      <c r="N3" s="668"/>
    </row>
    <row r="4" spans="1:16" ht="27.75" customHeight="1">
      <c r="A4" s="671"/>
      <c r="B4" s="677"/>
      <c r="C4" s="679"/>
      <c r="D4" s="679"/>
      <c r="E4" s="681" t="s">
        <v>55</v>
      </c>
      <c r="F4" s="681" t="s">
        <v>56</v>
      </c>
      <c r="G4" s="666" t="s">
        <v>57</v>
      </c>
      <c r="H4" s="666"/>
      <c r="I4" s="667" t="s">
        <v>58</v>
      </c>
      <c r="J4" s="667"/>
      <c r="K4" s="666" t="s">
        <v>59</v>
      </c>
      <c r="L4" s="666"/>
      <c r="M4" s="666" t="s">
        <v>60</v>
      </c>
      <c r="N4" s="668"/>
    </row>
    <row r="5" spans="1:16" ht="15.6" thickBot="1">
      <c r="A5" s="672"/>
      <c r="B5" s="678"/>
      <c r="C5" s="680"/>
      <c r="D5" s="680"/>
      <c r="E5" s="678"/>
      <c r="F5" s="678"/>
      <c r="G5" s="96" t="s">
        <v>55</v>
      </c>
      <c r="H5" s="96" t="s">
        <v>56</v>
      </c>
      <c r="I5" s="96" t="s">
        <v>55</v>
      </c>
      <c r="J5" s="96" t="s">
        <v>56</v>
      </c>
      <c r="K5" s="96" t="s">
        <v>55</v>
      </c>
      <c r="L5" s="96" t="s">
        <v>56</v>
      </c>
      <c r="M5" s="96" t="s">
        <v>55</v>
      </c>
      <c r="N5" s="97" t="s">
        <v>56</v>
      </c>
    </row>
    <row r="6" spans="1:16" ht="13.5" customHeight="1">
      <c r="A6" s="73" t="s">
        <v>6</v>
      </c>
      <c r="B6" s="496">
        <v>28</v>
      </c>
      <c r="C6" s="175">
        <v>28</v>
      </c>
      <c r="D6" s="78"/>
      <c r="E6" s="175">
        <v>28</v>
      </c>
      <c r="F6" s="79">
        <f t="shared" ref="F6:F41" si="0">E6/$B6</f>
        <v>1</v>
      </c>
      <c r="G6" s="78"/>
      <c r="H6" s="80">
        <f t="shared" ref="H6:H41" si="1">G6/$B6</f>
        <v>0</v>
      </c>
      <c r="I6" s="78"/>
      <c r="J6" s="80">
        <f t="shared" ref="J6:J19" si="2">I6/$B6</f>
        <v>0</v>
      </c>
      <c r="K6" s="78"/>
      <c r="L6" s="80">
        <f>K6/$B6</f>
        <v>0</v>
      </c>
      <c r="M6" s="78"/>
      <c r="N6" s="80">
        <f>M6/$B6</f>
        <v>0</v>
      </c>
    </row>
    <row r="7" spans="1:16" ht="31.5" customHeight="1">
      <c r="A7" s="73" t="s">
        <v>7</v>
      </c>
      <c r="B7" s="497">
        <v>22</v>
      </c>
      <c r="C7" s="182">
        <v>19</v>
      </c>
      <c r="D7" s="25"/>
      <c r="E7" s="182">
        <v>18</v>
      </c>
      <c r="F7" s="70">
        <f t="shared" si="0"/>
        <v>0.81818181818181823</v>
      </c>
      <c r="G7" s="24"/>
      <c r="H7" s="23">
        <f t="shared" si="1"/>
        <v>0</v>
      </c>
      <c r="I7" s="22"/>
      <c r="J7" s="23">
        <f t="shared" si="2"/>
        <v>0</v>
      </c>
      <c r="K7" s="22"/>
      <c r="L7" s="23">
        <f>K7/$B7</f>
        <v>0</v>
      </c>
      <c r="M7" s="22"/>
      <c r="N7" s="23">
        <f>M7/$B7</f>
        <v>0</v>
      </c>
    </row>
    <row r="8" spans="1:16" ht="13.5" customHeight="1">
      <c r="A8" s="73" t="s">
        <v>8</v>
      </c>
      <c r="B8" s="497">
        <v>70</v>
      </c>
      <c r="C8" s="182">
        <v>70</v>
      </c>
      <c r="D8" s="25"/>
      <c r="E8" s="182">
        <v>66</v>
      </c>
      <c r="F8" s="70">
        <f t="shared" si="0"/>
        <v>0.94285714285714284</v>
      </c>
      <c r="G8" s="22"/>
      <c r="H8" s="23">
        <f t="shared" si="1"/>
        <v>0</v>
      </c>
      <c r="I8" s="22"/>
      <c r="J8" s="23">
        <f t="shared" si="2"/>
        <v>0</v>
      </c>
      <c r="K8" s="22"/>
      <c r="L8" s="23">
        <f>K8/$B8</f>
        <v>0</v>
      </c>
      <c r="M8" s="22">
        <v>4</v>
      </c>
      <c r="N8" s="23">
        <f>M8/$B8</f>
        <v>5.7142857142857141E-2</v>
      </c>
    </row>
    <row r="9" spans="1:16" ht="13.5" customHeight="1">
      <c r="A9" s="73" t="s">
        <v>37</v>
      </c>
      <c r="B9" s="497">
        <v>35</v>
      </c>
      <c r="C9" s="182">
        <v>34</v>
      </c>
      <c r="D9" s="25">
        <v>1</v>
      </c>
      <c r="E9" s="182">
        <v>34</v>
      </c>
      <c r="F9" s="70">
        <f t="shared" si="0"/>
        <v>0.97142857142857142</v>
      </c>
      <c r="G9" s="22"/>
      <c r="H9" s="23">
        <f t="shared" si="1"/>
        <v>0</v>
      </c>
      <c r="I9" s="22"/>
      <c r="J9" s="23">
        <f t="shared" si="2"/>
        <v>0</v>
      </c>
      <c r="K9" s="22"/>
      <c r="L9" s="23">
        <f>K9/B9</f>
        <v>0</v>
      </c>
      <c r="M9" s="22"/>
      <c r="N9" s="23">
        <f>M9/B9</f>
        <v>0</v>
      </c>
    </row>
    <row r="10" spans="1:16" ht="13.5" customHeight="1">
      <c r="A10" s="73" t="s">
        <v>38</v>
      </c>
      <c r="B10" s="497">
        <v>40</v>
      </c>
      <c r="C10" s="182">
        <v>39</v>
      </c>
      <c r="D10" s="25">
        <v>1</v>
      </c>
      <c r="E10" s="182">
        <v>39</v>
      </c>
      <c r="F10" s="70">
        <f t="shared" si="0"/>
        <v>0.97499999999999998</v>
      </c>
      <c r="G10" s="22"/>
      <c r="H10" s="23">
        <f t="shared" si="1"/>
        <v>0</v>
      </c>
      <c r="I10" s="22"/>
      <c r="J10" s="23">
        <f t="shared" si="2"/>
        <v>0</v>
      </c>
      <c r="K10" s="22"/>
      <c r="L10" s="23">
        <f>K10/B10</f>
        <v>0</v>
      </c>
      <c r="M10" s="22"/>
      <c r="N10" s="23">
        <f>M10/B10</f>
        <v>0</v>
      </c>
    </row>
    <row r="11" spans="1:16" ht="13.5" customHeight="1">
      <c r="A11" s="73" t="s">
        <v>0</v>
      </c>
      <c r="B11" s="497">
        <v>113</v>
      </c>
      <c r="C11" s="182">
        <v>113</v>
      </c>
      <c r="D11" s="25"/>
      <c r="E11" s="182">
        <v>113</v>
      </c>
      <c r="F11" s="70">
        <f t="shared" si="0"/>
        <v>1</v>
      </c>
      <c r="G11" s="22"/>
      <c r="H11" s="23">
        <f t="shared" si="1"/>
        <v>0</v>
      </c>
      <c r="I11" s="22"/>
      <c r="J11" s="23">
        <f t="shared" si="2"/>
        <v>0</v>
      </c>
      <c r="K11" s="22"/>
      <c r="L11" s="23">
        <f>K11/B11</f>
        <v>0</v>
      </c>
      <c r="M11" s="22"/>
      <c r="N11" s="23">
        <f>M11/B11</f>
        <v>0</v>
      </c>
    </row>
    <row r="12" spans="1:16" ht="13.5" customHeight="1">
      <c r="A12" s="73" t="s">
        <v>9</v>
      </c>
      <c r="B12" s="497">
        <v>44</v>
      </c>
      <c r="C12" s="182">
        <v>44</v>
      </c>
      <c r="D12" s="25"/>
      <c r="E12" s="182">
        <v>44</v>
      </c>
      <c r="F12" s="70">
        <f t="shared" si="0"/>
        <v>1</v>
      </c>
      <c r="G12" s="22"/>
      <c r="H12" s="23">
        <f t="shared" si="1"/>
        <v>0</v>
      </c>
      <c r="I12" s="22"/>
      <c r="J12" s="23">
        <f t="shared" si="2"/>
        <v>0</v>
      </c>
      <c r="K12" s="22"/>
      <c r="L12" s="23">
        <f>K12/B12</f>
        <v>0</v>
      </c>
      <c r="M12" s="22"/>
      <c r="N12" s="23">
        <f>M12/B12</f>
        <v>0</v>
      </c>
    </row>
    <row r="13" spans="1:16" ht="13.5" customHeight="1">
      <c r="A13" s="73" t="s">
        <v>1</v>
      </c>
      <c r="B13" s="497">
        <v>52</v>
      </c>
      <c r="C13" s="182">
        <v>48</v>
      </c>
      <c r="D13" s="25">
        <v>4</v>
      </c>
      <c r="E13" s="182">
        <v>48</v>
      </c>
      <c r="F13" s="70">
        <f t="shared" si="0"/>
        <v>0.92307692307692313</v>
      </c>
      <c r="G13" s="22"/>
      <c r="H13" s="23">
        <f t="shared" si="1"/>
        <v>0</v>
      </c>
      <c r="I13" s="22"/>
      <c r="J13" s="23">
        <f t="shared" si="2"/>
        <v>0</v>
      </c>
      <c r="K13" s="22"/>
      <c r="L13" s="23">
        <f>K13/B13</f>
        <v>0</v>
      </c>
      <c r="M13" s="22"/>
      <c r="N13" s="23">
        <f>M13/B13</f>
        <v>0</v>
      </c>
    </row>
    <row r="14" spans="1:16" ht="13.5" customHeight="1">
      <c r="A14" s="73" t="s">
        <v>10</v>
      </c>
      <c r="B14" s="497">
        <v>48</v>
      </c>
      <c r="C14" s="182">
        <v>48</v>
      </c>
      <c r="D14" s="25"/>
      <c r="E14" s="182">
        <v>46</v>
      </c>
      <c r="F14" s="70">
        <f t="shared" si="0"/>
        <v>0.95833333333333337</v>
      </c>
      <c r="G14" s="22"/>
      <c r="H14" s="23">
        <f t="shared" si="1"/>
        <v>0</v>
      </c>
      <c r="I14" s="22"/>
      <c r="J14" s="23">
        <f t="shared" si="2"/>
        <v>0</v>
      </c>
      <c r="K14" s="22"/>
      <c r="L14" s="23">
        <f>K14/$B14</f>
        <v>0</v>
      </c>
      <c r="M14" s="22">
        <v>2</v>
      </c>
      <c r="N14" s="23">
        <f>M14/$B14</f>
        <v>4.1666666666666664E-2</v>
      </c>
    </row>
    <row r="15" spans="1:16" ht="13.5" customHeight="1">
      <c r="A15" s="74" t="s">
        <v>39</v>
      </c>
      <c r="B15" s="497">
        <v>39</v>
      </c>
      <c r="C15" s="182">
        <v>39</v>
      </c>
      <c r="D15" s="25">
        <v>1</v>
      </c>
      <c r="E15" s="182">
        <v>37</v>
      </c>
      <c r="F15" s="70">
        <f t="shared" si="0"/>
        <v>0.94871794871794868</v>
      </c>
      <c r="G15" s="22"/>
      <c r="H15" s="23">
        <f t="shared" si="1"/>
        <v>0</v>
      </c>
      <c r="I15" s="22"/>
      <c r="J15" s="23">
        <f t="shared" si="2"/>
        <v>0</v>
      </c>
      <c r="K15" s="22"/>
      <c r="L15" s="23">
        <f>K15/B15</f>
        <v>0</v>
      </c>
      <c r="M15" s="22">
        <v>1</v>
      </c>
      <c r="N15" s="23">
        <f>M15/B15</f>
        <v>2.564102564102564E-2</v>
      </c>
    </row>
    <row r="16" spans="1:16" ht="13.5" customHeight="1" thickBot="1">
      <c r="A16" s="75" t="s">
        <v>180</v>
      </c>
      <c r="B16" s="498">
        <v>22</v>
      </c>
      <c r="C16" s="190">
        <v>21</v>
      </c>
      <c r="D16" s="46"/>
      <c r="E16" s="190">
        <v>20</v>
      </c>
      <c r="F16" s="72">
        <f t="shared" si="0"/>
        <v>0.90909090909090906</v>
      </c>
      <c r="G16" s="45">
        <v>1</v>
      </c>
      <c r="H16" s="47">
        <f t="shared" si="1"/>
        <v>4.5454545454545456E-2</v>
      </c>
      <c r="I16" s="45"/>
      <c r="J16" s="23">
        <f t="shared" si="2"/>
        <v>0</v>
      </c>
      <c r="K16" s="45"/>
      <c r="L16" s="47">
        <f>K16/B16</f>
        <v>0</v>
      </c>
      <c r="M16" s="45">
        <v>1</v>
      </c>
      <c r="N16" s="47">
        <f>M16/B16</f>
        <v>4.5454545454545456E-2</v>
      </c>
    </row>
    <row r="17" spans="1:14" s="81" customFormat="1" ht="24.75" customHeight="1" thickBot="1">
      <c r="A17" s="82" t="s">
        <v>11</v>
      </c>
      <c r="B17" s="83">
        <f>SUM(B6:B16)</f>
        <v>513</v>
      </c>
      <c r="C17" s="83">
        <f>SUM(C6:C16)</f>
        <v>503</v>
      </c>
      <c r="D17" s="83">
        <f>SUM(D6:D16)</f>
        <v>7</v>
      </c>
      <c r="E17" s="83">
        <f>SUM(E6:E16)</f>
        <v>493</v>
      </c>
      <c r="F17" s="84">
        <f t="shared" si="0"/>
        <v>0.96101364522417154</v>
      </c>
      <c r="G17" s="83">
        <f>SUM(G6:G16)</f>
        <v>1</v>
      </c>
      <c r="H17" s="84">
        <f t="shared" si="1"/>
        <v>1.9493177387914229E-3</v>
      </c>
      <c r="I17" s="83">
        <f>SUM(I6:I16)</f>
        <v>0</v>
      </c>
      <c r="J17" s="84">
        <f t="shared" si="2"/>
        <v>0</v>
      </c>
      <c r="K17" s="83">
        <f>SUM(K6:K16)</f>
        <v>0</v>
      </c>
      <c r="L17" s="84">
        <f>K17/$B17</f>
        <v>0</v>
      </c>
      <c r="M17" s="83">
        <f>SUM(M6:M16)</f>
        <v>8</v>
      </c>
      <c r="N17" s="84">
        <f>M17/$B17</f>
        <v>1.5594541910331383E-2</v>
      </c>
    </row>
    <row r="18" spans="1:14" s="81" customFormat="1" ht="28.8" thickBot="1">
      <c r="A18" s="82" t="s">
        <v>28</v>
      </c>
      <c r="B18" s="83">
        <f>SUM(B6,B8,B9,B10,B11,B12,B13,B14,B15,B16)</f>
        <v>491</v>
      </c>
      <c r="C18" s="83">
        <f t="shared" ref="C18:M18" si="3">SUM(C6,C8,C9,C10,C11,C12,C13,C14,C15,C16)</f>
        <v>484</v>
      </c>
      <c r="D18" s="83">
        <f t="shared" si="3"/>
        <v>7</v>
      </c>
      <c r="E18" s="83">
        <f t="shared" si="3"/>
        <v>475</v>
      </c>
      <c r="F18" s="84">
        <f t="shared" si="0"/>
        <v>0.96741344195519352</v>
      </c>
      <c r="G18" s="83">
        <f t="shared" si="3"/>
        <v>1</v>
      </c>
      <c r="H18" s="84">
        <f t="shared" si="1"/>
        <v>2.0366598778004071E-3</v>
      </c>
      <c r="I18" s="83">
        <f t="shared" si="3"/>
        <v>0</v>
      </c>
      <c r="J18" s="84">
        <f t="shared" si="2"/>
        <v>0</v>
      </c>
      <c r="K18" s="83">
        <f t="shared" si="3"/>
        <v>0</v>
      </c>
      <c r="L18" s="84">
        <f>K18/$B18</f>
        <v>0</v>
      </c>
      <c r="M18" s="83">
        <f t="shared" si="3"/>
        <v>8</v>
      </c>
      <c r="N18" s="84">
        <f>M18/$B18</f>
        <v>1.6293279022403257E-2</v>
      </c>
    </row>
    <row r="19" spans="1:14" ht="13.5" customHeight="1">
      <c r="A19" s="76" t="s">
        <v>12</v>
      </c>
      <c r="B19" s="174">
        <v>6</v>
      </c>
      <c r="C19" s="174">
        <v>6</v>
      </c>
      <c r="D19" s="609"/>
      <c r="E19" s="203">
        <v>4</v>
      </c>
      <c r="F19" s="79">
        <f t="shared" si="0"/>
        <v>0.66666666666666663</v>
      </c>
      <c r="G19" s="78"/>
      <c r="H19" s="80">
        <f t="shared" si="1"/>
        <v>0</v>
      </c>
      <c r="I19" s="78"/>
      <c r="J19" s="78">
        <f t="shared" si="2"/>
        <v>0</v>
      </c>
      <c r="K19" s="78"/>
      <c r="L19" s="80">
        <f>K19/$B19</f>
        <v>0</v>
      </c>
      <c r="M19" s="78">
        <v>2</v>
      </c>
      <c r="N19" s="80">
        <f>M19/$B19</f>
        <v>0.33333333333333331</v>
      </c>
    </row>
    <row r="20" spans="1:14" ht="13.5" customHeight="1">
      <c r="A20" s="74" t="s">
        <v>13</v>
      </c>
      <c r="B20" s="174">
        <v>14</v>
      </c>
      <c r="C20" s="174">
        <v>14</v>
      </c>
      <c r="D20" s="610"/>
      <c r="E20" s="203">
        <v>13</v>
      </c>
      <c r="F20" s="70">
        <f t="shared" si="0"/>
        <v>0.9285714285714286</v>
      </c>
      <c r="G20" s="22"/>
      <c r="H20" s="23">
        <f t="shared" si="1"/>
        <v>0</v>
      </c>
      <c r="I20" s="22"/>
      <c r="J20" s="22">
        <f>I20/B20</f>
        <v>0</v>
      </c>
      <c r="K20" s="22"/>
      <c r="L20" s="23">
        <f>K20/B20</f>
        <v>0</v>
      </c>
      <c r="M20" s="22">
        <v>1</v>
      </c>
      <c r="N20" s="23">
        <f>M20/B20</f>
        <v>7.1428571428571425E-2</v>
      </c>
    </row>
    <row r="21" spans="1:14" ht="13.5" customHeight="1">
      <c r="A21" s="74" t="s">
        <v>14</v>
      </c>
      <c r="B21" s="181">
        <v>16</v>
      </c>
      <c r="C21" s="181">
        <v>16</v>
      </c>
      <c r="D21" s="610"/>
      <c r="E21" s="207">
        <v>16</v>
      </c>
      <c r="F21" s="70">
        <f t="shared" si="0"/>
        <v>1</v>
      </c>
      <c r="G21" s="22"/>
      <c r="H21" s="23">
        <f t="shared" si="1"/>
        <v>0</v>
      </c>
      <c r="I21" s="22"/>
      <c r="J21" s="22">
        <f>I21/B21</f>
        <v>0</v>
      </c>
      <c r="K21" s="22"/>
      <c r="L21" s="23">
        <f>K21/B21</f>
        <v>0</v>
      </c>
      <c r="M21" s="22"/>
      <c r="N21" s="23">
        <f>M21/B21</f>
        <v>0</v>
      </c>
    </row>
    <row r="22" spans="1:14" ht="13.5" customHeight="1">
      <c r="A22" s="74" t="s">
        <v>77</v>
      </c>
      <c r="B22" s="181">
        <v>6</v>
      </c>
      <c r="C22" s="181">
        <v>6</v>
      </c>
      <c r="D22" s="610"/>
      <c r="E22" s="207">
        <v>6</v>
      </c>
      <c r="F22" s="70">
        <f t="shared" si="0"/>
        <v>1</v>
      </c>
      <c r="G22" s="22"/>
      <c r="H22" s="23">
        <f t="shared" si="1"/>
        <v>0</v>
      </c>
      <c r="I22" s="22"/>
      <c r="J22" s="22">
        <f>I22/B22</f>
        <v>0</v>
      </c>
      <c r="K22" s="22"/>
      <c r="L22" s="23">
        <f>K22/B22</f>
        <v>0</v>
      </c>
      <c r="M22" s="22"/>
      <c r="N22" s="23">
        <f>M22/B22</f>
        <v>0</v>
      </c>
    </row>
    <row r="23" spans="1:14" ht="13.5" customHeight="1">
      <c r="A23" s="74" t="s">
        <v>15</v>
      </c>
      <c r="B23" s="181">
        <v>11</v>
      </c>
      <c r="C23" s="181">
        <v>10</v>
      </c>
      <c r="D23" s="610">
        <v>1</v>
      </c>
      <c r="E23" s="207">
        <v>10</v>
      </c>
      <c r="F23" s="70">
        <f t="shared" si="0"/>
        <v>0.90909090909090906</v>
      </c>
      <c r="G23" s="22"/>
      <c r="H23" s="23">
        <f t="shared" si="1"/>
        <v>0</v>
      </c>
      <c r="I23" s="22"/>
      <c r="J23" s="22">
        <f>I23/B23</f>
        <v>0</v>
      </c>
      <c r="K23" s="22"/>
      <c r="L23" s="23">
        <f>K23/B23</f>
        <v>0</v>
      </c>
      <c r="M23" s="22"/>
      <c r="N23" s="23">
        <f>M23/B23</f>
        <v>0</v>
      </c>
    </row>
    <row r="24" spans="1:14" ht="13.5" customHeight="1">
      <c r="A24" s="74" t="s">
        <v>16</v>
      </c>
      <c r="B24" s="181">
        <v>34</v>
      </c>
      <c r="C24" s="181">
        <v>34</v>
      </c>
      <c r="D24" s="610"/>
      <c r="E24" s="207">
        <v>30</v>
      </c>
      <c r="F24" s="70">
        <f t="shared" si="0"/>
        <v>0.88235294117647056</v>
      </c>
      <c r="G24" s="22"/>
      <c r="H24" s="23">
        <f t="shared" si="1"/>
        <v>0</v>
      </c>
      <c r="I24" s="22"/>
      <c r="J24" s="22">
        <f>I24/B24</f>
        <v>0</v>
      </c>
      <c r="K24" s="22"/>
      <c r="L24" s="23">
        <f>K24/B24</f>
        <v>0</v>
      </c>
      <c r="M24" s="22">
        <v>3</v>
      </c>
      <c r="N24" s="23">
        <f>M24/B24</f>
        <v>8.8235294117647065E-2</v>
      </c>
    </row>
    <row r="25" spans="1:14" ht="13.5" customHeight="1">
      <c r="A25" s="74" t="s">
        <v>17</v>
      </c>
      <c r="B25" s="380">
        <v>32</v>
      </c>
      <c r="C25" s="380">
        <v>30</v>
      </c>
      <c r="D25" s="610">
        <v>1</v>
      </c>
      <c r="E25" s="607">
        <v>28</v>
      </c>
      <c r="F25" s="70">
        <f t="shared" si="0"/>
        <v>0.875</v>
      </c>
      <c r="G25" s="22"/>
      <c r="H25" s="23">
        <f t="shared" si="1"/>
        <v>0</v>
      </c>
      <c r="I25" s="22"/>
      <c r="J25" s="22">
        <f>I25/$B25</f>
        <v>0</v>
      </c>
      <c r="K25" s="22"/>
      <c r="L25" s="23">
        <f>K25/$B25</f>
        <v>0</v>
      </c>
      <c r="M25" s="22">
        <v>1</v>
      </c>
      <c r="N25" s="23">
        <f>M25/$B25</f>
        <v>3.125E-2</v>
      </c>
    </row>
    <row r="26" spans="1:14" ht="13.5" customHeight="1">
      <c r="A26" s="74" t="s">
        <v>18</v>
      </c>
      <c r="B26" s="181">
        <v>9</v>
      </c>
      <c r="C26" s="181">
        <v>9</v>
      </c>
      <c r="D26" s="610"/>
      <c r="E26" s="607">
        <v>8</v>
      </c>
      <c r="F26" s="70">
        <f t="shared" si="0"/>
        <v>0.88888888888888884</v>
      </c>
      <c r="G26" s="22">
        <v>1</v>
      </c>
      <c r="H26" s="23">
        <f t="shared" si="1"/>
        <v>0.1111111111111111</v>
      </c>
      <c r="I26" s="22"/>
      <c r="J26" s="22">
        <f>I26/B26</f>
        <v>0</v>
      </c>
      <c r="K26" s="22"/>
      <c r="L26" s="23">
        <f>K26/B26</f>
        <v>0</v>
      </c>
      <c r="M26" s="22"/>
      <c r="N26" s="23">
        <f>M26/B26</f>
        <v>0</v>
      </c>
    </row>
    <row r="27" spans="1:14" ht="13.5" customHeight="1">
      <c r="A27" s="74" t="s">
        <v>19</v>
      </c>
      <c r="B27" s="181">
        <v>37</v>
      </c>
      <c r="C27" s="181">
        <v>35</v>
      </c>
      <c r="D27" s="610">
        <v>2</v>
      </c>
      <c r="E27" s="607">
        <v>34</v>
      </c>
      <c r="F27" s="70">
        <f t="shared" si="0"/>
        <v>0.91891891891891897</v>
      </c>
      <c r="G27" s="24"/>
      <c r="H27" s="23">
        <f t="shared" si="1"/>
        <v>0</v>
      </c>
      <c r="I27" s="22"/>
      <c r="J27" s="22">
        <f>I27/$B27</f>
        <v>0</v>
      </c>
      <c r="K27" s="22"/>
      <c r="L27" s="23">
        <f>K27/$B27</f>
        <v>0</v>
      </c>
      <c r="M27" s="22">
        <v>1</v>
      </c>
      <c r="N27" s="23">
        <f>M27/$B27</f>
        <v>2.7027027027027029E-2</v>
      </c>
    </row>
    <row r="28" spans="1:14" s="405" customFormat="1" ht="13.5" customHeight="1">
      <c r="A28" s="401" t="s">
        <v>20</v>
      </c>
      <c r="B28" s="380">
        <v>16</v>
      </c>
      <c r="C28" s="380">
        <v>16</v>
      </c>
      <c r="D28" s="611"/>
      <c r="E28" s="607">
        <v>15</v>
      </c>
      <c r="F28" s="403">
        <f t="shared" si="0"/>
        <v>0.9375</v>
      </c>
      <c r="G28" s="402"/>
      <c r="H28" s="404">
        <f t="shared" si="1"/>
        <v>0</v>
      </c>
      <c r="I28" s="402"/>
      <c r="J28" s="402">
        <f>I28/$B28</f>
        <v>0</v>
      </c>
      <c r="K28" s="402"/>
      <c r="L28" s="404">
        <f>K28/$B28</f>
        <v>0</v>
      </c>
      <c r="M28" s="402">
        <v>1</v>
      </c>
      <c r="N28" s="404">
        <f>M28/$B28</f>
        <v>6.25E-2</v>
      </c>
    </row>
    <row r="29" spans="1:14" ht="13.5" customHeight="1">
      <c r="A29" s="74" t="s">
        <v>21</v>
      </c>
      <c r="B29" s="181">
        <v>16</v>
      </c>
      <c r="C29" s="181">
        <v>16</v>
      </c>
      <c r="D29" s="610"/>
      <c r="E29" s="607">
        <v>16</v>
      </c>
      <c r="F29" s="70">
        <f t="shared" si="0"/>
        <v>1</v>
      </c>
      <c r="G29" s="24"/>
      <c r="H29" s="23">
        <f t="shared" si="1"/>
        <v>0</v>
      </c>
      <c r="I29" s="22"/>
      <c r="J29" s="22">
        <f>I29/B29</f>
        <v>0</v>
      </c>
      <c r="K29" s="22"/>
      <c r="L29" s="23">
        <f>K29/B29</f>
        <v>0</v>
      </c>
      <c r="M29" s="22"/>
      <c r="N29" s="23">
        <f>M29/B29</f>
        <v>0</v>
      </c>
    </row>
    <row r="30" spans="1:14" ht="13.5" customHeight="1">
      <c r="A30" s="77" t="s">
        <v>22</v>
      </c>
      <c r="B30" s="181">
        <v>14</v>
      </c>
      <c r="C30" s="181">
        <v>14</v>
      </c>
      <c r="D30" s="610"/>
      <c r="E30" s="607">
        <v>13</v>
      </c>
      <c r="F30" s="70">
        <f t="shared" si="0"/>
        <v>0.9285714285714286</v>
      </c>
      <c r="G30" s="22"/>
      <c r="H30" s="23">
        <f t="shared" si="1"/>
        <v>0</v>
      </c>
      <c r="I30" s="22"/>
      <c r="J30" s="22">
        <f>I30/$B30</f>
        <v>0</v>
      </c>
      <c r="K30" s="22"/>
      <c r="L30" s="23">
        <f>K30/$B30</f>
        <v>0</v>
      </c>
      <c r="M30" s="22">
        <v>1</v>
      </c>
      <c r="N30" s="23">
        <f>M30/$B30</f>
        <v>7.1428571428571425E-2</v>
      </c>
    </row>
    <row r="31" spans="1:14" ht="13.5" customHeight="1">
      <c r="A31" s="77" t="s">
        <v>41</v>
      </c>
      <c r="B31" s="181">
        <v>5</v>
      </c>
      <c r="C31" s="181">
        <v>5</v>
      </c>
      <c r="D31" s="612"/>
      <c r="E31" s="607">
        <v>5</v>
      </c>
      <c r="F31" s="70">
        <f t="shared" si="0"/>
        <v>1</v>
      </c>
      <c r="G31" s="24"/>
      <c r="H31" s="23">
        <f t="shared" si="1"/>
        <v>0</v>
      </c>
      <c r="I31" s="22"/>
      <c r="J31" s="22">
        <f>I31/$B31</f>
        <v>0</v>
      </c>
      <c r="K31" s="22"/>
      <c r="L31" s="23">
        <f>K31/$B31</f>
        <v>0</v>
      </c>
      <c r="M31" s="22"/>
      <c r="N31" s="23">
        <f>M31/$B31</f>
        <v>0</v>
      </c>
    </row>
    <row r="32" spans="1:14" ht="13.5" customHeight="1">
      <c r="A32" s="77" t="s">
        <v>181</v>
      </c>
      <c r="B32" s="181"/>
      <c r="C32" s="181"/>
      <c r="D32" s="610"/>
      <c r="E32" s="607"/>
      <c r="F32" s="70" t="e">
        <f t="shared" si="0"/>
        <v>#DIV/0!</v>
      </c>
      <c r="G32" s="22"/>
      <c r="H32" s="23" t="e">
        <f t="shared" si="1"/>
        <v>#DIV/0!</v>
      </c>
      <c r="I32" s="22"/>
      <c r="J32" s="22" t="e">
        <f>I32/$B32</f>
        <v>#DIV/0!</v>
      </c>
      <c r="K32" s="22"/>
      <c r="L32" s="23" t="e">
        <f>K32/$B32</f>
        <v>#DIV/0!</v>
      </c>
      <c r="M32" s="22"/>
      <c r="N32" s="23" t="e">
        <f>M32/$B32</f>
        <v>#DIV/0!</v>
      </c>
    </row>
    <row r="33" spans="1:14" ht="13.5" customHeight="1">
      <c r="A33" s="77" t="s">
        <v>182</v>
      </c>
      <c r="B33" s="181">
        <v>8</v>
      </c>
      <c r="C33" s="181">
        <v>8</v>
      </c>
      <c r="D33" s="610"/>
      <c r="E33" s="607">
        <v>8</v>
      </c>
      <c r="F33" s="71">
        <f t="shared" si="0"/>
        <v>1</v>
      </c>
      <c r="G33" s="69"/>
      <c r="H33" s="26">
        <f t="shared" si="1"/>
        <v>0</v>
      </c>
      <c r="I33" s="22"/>
      <c r="J33" s="22">
        <f>I33/$B33</f>
        <v>0</v>
      </c>
      <c r="K33" s="22"/>
      <c r="L33" s="26">
        <f>K33/$B33</f>
        <v>0</v>
      </c>
      <c r="M33" s="25"/>
      <c r="N33" s="26">
        <f>M33/$B33</f>
        <v>0</v>
      </c>
    </row>
    <row r="34" spans="1:14" ht="13.5" customHeight="1">
      <c r="A34" s="77" t="s">
        <v>23</v>
      </c>
      <c r="B34" s="181">
        <v>4</v>
      </c>
      <c r="C34" s="181">
        <v>4</v>
      </c>
      <c r="D34" s="610"/>
      <c r="E34" s="607">
        <v>4</v>
      </c>
      <c r="F34" s="70">
        <f t="shared" si="0"/>
        <v>1</v>
      </c>
      <c r="G34" s="22"/>
      <c r="H34" s="23">
        <f t="shared" si="1"/>
        <v>0</v>
      </c>
      <c r="I34" s="22"/>
      <c r="J34" s="22">
        <f>I34/B34</f>
        <v>0</v>
      </c>
      <c r="K34" s="22"/>
      <c r="L34" s="23">
        <f>K34/B34</f>
        <v>0</v>
      </c>
      <c r="M34" s="22"/>
      <c r="N34" s="23">
        <f>M34/B34</f>
        <v>0</v>
      </c>
    </row>
    <row r="35" spans="1:14" ht="13.5" customHeight="1">
      <c r="A35" s="77" t="s">
        <v>24</v>
      </c>
      <c r="B35" s="181">
        <v>11</v>
      </c>
      <c r="C35" s="181">
        <v>10</v>
      </c>
      <c r="D35" s="610"/>
      <c r="E35" s="607">
        <v>10</v>
      </c>
      <c r="F35" s="70">
        <f t="shared" si="0"/>
        <v>0.90909090909090906</v>
      </c>
      <c r="G35" s="24"/>
      <c r="H35" s="23">
        <f t="shared" si="1"/>
        <v>0</v>
      </c>
      <c r="I35" s="22"/>
      <c r="J35" s="22">
        <f>I35/B35</f>
        <v>0</v>
      </c>
      <c r="K35" s="22"/>
      <c r="L35" s="23">
        <f>K35/B35</f>
        <v>0</v>
      </c>
      <c r="M35" s="22"/>
      <c r="N35" s="23">
        <f>M35/B35</f>
        <v>0</v>
      </c>
    </row>
    <row r="36" spans="1:14" ht="13.5" customHeight="1">
      <c r="A36" s="77" t="s">
        <v>25</v>
      </c>
      <c r="B36" s="189">
        <v>11</v>
      </c>
      <c r="C36" s="189">
        <v>11</v>
      </c>
      <c r="D36" s="610"/>
      <c r="E36" s="607">
        <v>10</v>
      </c>
      <c r="F36" s="70">
        <f t="shared" si="0"/>
        <v>0.90909090909090906</v>
      </c>
      <c r="G36" s="22"/>
      <c r="H36" s="23">
        <f t="shared" si="1"/>
        <v>0</v>
      </c>
      <c r="I36" s="22"/>
      <c r="J36" s="22">
        <f>I36/B36</f>
        <v>0</v>
      </c>
      <c r="K36" s="22"/>
      <c r="L36" s="23">
        <f>K36/B36</f>
        <v>0</v>
      </c>
      <c r="M36" s="22">
        <v>1</v>
      </c>
      <c r="N36" s="23">
        <f>M36/B36</f>
        <v>9.0909090909090912E-2</v>
      </c>
    </row>
    <row r="37" spans="1:14" s="405" customFormat="1" ht="13.5" customHeight="1" thickBot="1">
      <c r="A37" s="406" t="s">
        <v>183</v>
      </c>
      <c r="B37" s="386">
        <v>5</v>
      </c>
      <c r="C37" s="386">
        <v>5</v>
      </c>
      <c r="D37" s="613"/>
      <c r="E37" s="608">
        <v>5</v>
      </c>
      <c r="F37" s="408">
        <f t="shared" si="0"/>
        <v>1</v>
      </c>
      <c r="G37" s="409"/>
      <c r="H37" s="410">
        <f t="shared" si="1"/>
        <v>0</v>
      </c>
      <c r="I37" s="407"/>
      <c r="J37" s="407">
        <f>I37/$B37</f>
        <v>0</v>
      </c>
      <c r="K37" s="407"/>
      <c r="L37" s="410">
        <f>K37/$B37</f>
        <v>0</v>
      </c>
      <c r="M37" s="407"/>
      <c r="N37" s="410">
        <f>M37/$B37</f>
        <v>0</v>
      </c>
    </row>
    <row r="38" spans="1:14" s="95" customFormat="1" ht="23.25" customHeight="1" thickBot="1">
      <c r="A38" s="85" t="s">
        <v>26</v>
      </c>
      <c r="B38" s="91">
        <f>SUM(B19:B37)</f>
        <v>255</v>
      </c>
      <c r="C38" s="91">
        <f t="shared" ref="C38:M38" si="4">SUM(C19:C37)</f>
        <v>249</v>
      </c>
      <c r="D38" s="91">
        <f t="shared" si="4"/>
        <v>4</v>
      </c>
      <c r="E38" s="91">
        <f t="shared" si="4"/>
        <v>235</v>
      </c>
      <c r="F38" s="86">
        <f t="shared" si="0"/>
        <v>0.92156862745098034</v>
      </c>
      <c r="G38" s="91">
        <f t="shared" si="4"/>
        <v>1</v>
      </c>
      <c r="H38" s="86">
        <f t="shared" si="1"/>
        <v>3.9215686274509803E-3</v>
      </c>
      <c r="I38" s="91">
        <f t="shared" si="4"/>
        <v>0</v>
      </c>
      <c r="J38" s="86">
        <f>I38/$B38</f>
        <v>0</v>
      </c>
      <c r="K38" s="91">
        <f t="shared" si="4"/>
        <v>0</v>
      </c>
      <c r="L38" s="86">
        <f>K38/B38</f>
        <v>0</v>
      </c>
      <c r="M38" s="91">
        <f t="shared" si="4"/>
        <v>11</v>
      </c>
      <c r="N38" s="92">
        <f>M38/B38</f>
        <v>4.3137254901960784E-2</v>
      </c>
    </row>
    <row r="39" spans="1:14" s="95" customFormat="1" ht="28.2" thickBot="1">
      <c r="A39" s="87" t="s">
        <v>29</v>
      </c>
      <c r="B39" s="93">
        <f>SUM(B19,B20,B21,B22,B23,B24,B25,B26,B27,B28,B29,B30,B31,B32,B33,B34,B35,B36,B37)</f>
        <v>255</v>
      </c>
      <c r="C39" s="93">
        <f>SUM(C19,C20,C21,C22,C23,C24,C25,C26,C27,C28,C29,C30,C31,C32,C33,C34,C35,C36,C37)</f>
        <v>249</v>
      </c>
      <c r="D39" s="93">
        <f>SUM(D19,D20,D21,D22,D23,D24,D25,D26,D27,D28,D29,D30,D31,D32,D33,D34,D35,D36,D37)</f>
        <v>4</v>
      </c>
      <c r="E39" s="93">
        <f>SUM(E19,E20,E21,E22,E23,E24,E25,E26,E27,E28,E29,E30,E31,E32,E33,E34,E35,E36,E37)</f>
        <v>235</v>
      </c>
      <c r="F39" s="88">
        <f t="shared" si="0"/>
        <v>0.92156862745098034</v>
      </c>
      <c r="G39" s="93">
        <f>SUM(G19,G20,G21,G22,G23,G24,G25,G26,G27,G28,G29,G30,G31,G32,G33,G34,G35,G36,G37)</f>
        <v>1</v>
      </c>
      <c r="H39" s="88">
        <f t="shared" si="1"/>
        <v>3.9215686274509803E-3</v>
      </c>
      <c r="I39" s="93">
        <f>SUM(I19,I20,I21,I22,I23,I24,I25,I26,I27,I28,I29,I30,I31,I32,I33,I34,I35,I36,I37)</f>
        <v>0</v>
      </c>
      <c r="J39" s="88">
        <f>I39/$B39</f>
        <v>0</v>
      </c>
      <c r="K39" s="93">
        <f>SUM(K19,K20,K21,K22,K23,K24,K25,K26,K27,K28,K29,K30,K31,K32,K33,K34,K35,K36,K37)</f>
        <v>0</v>
      </c>
      <c r="L39" s="88">
        <f>K39/B39</f>
        <v>0</v>
      </c>
      <c r="M39" s="93">
        <f>SUM(M19,M20,M21,M22,M23,M24,M25,M26,M27,M28,M29,M30,M31,M32,M33,M34,M35,M36,M37)</f>
        <v>11</v>
      </c>
      <c r="N39" s="94">
        <f>M39/B39</f>
        <v>4.3137254901960784E-2</v>
      </c>
    </row>
    <row r="40" spans="1:14" s="95" customFormat="1" ht="30" customHeight="1" thickBot="1">
      <c r="A40" s="89" t="s">
        <v>61</v>
      </c>
      <c r="B40" s="90">
        <f t="shared" ref="B40:E41" si="5">SUM(B17,B38)</f>
        <v>768</v>
      </c>
      <c r="C40" s="90">
        <f t="shared" si="5"/>
        <v>752</v>
      </c>
      <c r="D40" s="90">
        <f t="shared" si="5"/>
        <v>11</v>
      </c>
      <c r="E40" s="90">
        <f t="shared" si="5"/>
        <v>728</v>
      </c>
      <c r="F40" s="98">
        <f t="shared" si="0"/>
        <v>0.94791666666666663</v>
      </c>
      <c r="G40" s="90">
        <f>SUM(G17,G38)</f>
        <v>2</v>
      </c>
      <c r="H40" s="98">
        <f t="shared" si="1"/>
        <v>2.6041666666666665E-3</v>
      </c>
      <c r="I40" s="90">
        <f>SUM(I17,I38)</f>
        <v>0</v>
      </c>
      <c r="J40" s="98">
        <f>I40/$B40</f>
        <v>0</v>
      </c>
      <c r="K40" s="90">
        <f>SUM(K17,K38)</f>
        <v>0</v>
      </c>
      <c r="L40" s="98">
        <f>K40/$B40</f>
        <v>0</v>
      </c>
      <c r="M40" s="90">
        <f>SUM(M17,M38)</f>
        <v>19</v>
      </c>
      <c r="N40" s="98">
        <f>M40/$B40</f>
        <v>2.4739583333333332E-2</v>
      </c>
    </row>
    <row r="41" spans="1:14" s="95" customFormat="1" ht="26.25" customHeight="1" thickBot="1">
      <c r="A41" s="89" t="s">
        <v>36</v>
      </c>
      <c r="B41" s="90">
        <f t="shared" si="5"/>
        <v>746</v>
      </c>
      <c r="C41" s="90">
        <f t="shared" si="5"/>
        <v>733</v>
      </c>
      <c r="D41" s="90">
        <f t="shared" si="5"/>
        <v>11</v>
      </c>
      <c r="E41" s="90">
        <f t="shared" si="5"/>
        <v>710</v>
      </c>
      <c r="F41" s="98">
        <f t="shared" si="0"/>
        <v>0.95174262734584447</v>
      </c>
      <c r="G41" s="90">
        <f>SUM(G18,G39)</f>
        <v>2</v>
      </c>
      <c r="H41" s="98">
        <f t="shared" si="1"/>
        <v>2.6809651474530832E-3</v>
      </c>
      <c r="I41" s="90">
        <f>SUM(I18,I39)</f>
        <v>0</v>
      </c>
      <c r="J41" s="98">
        <f>I41/$B41</f>
        <v>0</v>
      </c>
      <c r="K41" s="90">
        <f>SUM(K18,K39)</f>
        <v>0</v>
      </c>
      <c r="L41" s="98">
        <f>K41/$B41</f>
        <v>0</v>
      </c>
      <c r="M41" s="90">
        <f>SUM(M18,M39)</f>
        <v>19</v>
      </c>
      <c r="N41" s="98">
        <f>M41/$B41</f>
        <v>2.5469168900804289E-2</v>
      </c>
    </row>
  </sheetData>
  <mergeCells count="14">
    <mergeCell ref="G3:N3"/>
    <mergeCell ref="E4:E5"/>
    <mergeCell ref="F4:F5"/>
    <mergeCell ref="D2:D5"/>
    <mergeCell ref="G4:H4"/>
    <mergeCell ref="I4:J4"/>
    <mergeCell ref="K4:L4"/>
    <mergeCell ref="M4:N4"/>
    <mergeCell ref="A1:N1"/>
    <mergeCell ref="A2:A5"/>
    <mergeCell ref="E2:N2"/>
    <mergeCell ref="B2:B5"/>
    <mergeCell ref="C2:C5"/>
    <mergeCell ref="E3:F3"/>
  </mergeCells>
  <phoneticPr fontId="7" type="noConversion"/>
  <pageMargins left="0.59055118110236227" right="0" top="0.59055118110236227" bottom="0.19685039370078741" header="0.43307086614173229" footer="0.51181102362204722"/>
  <pageSetup paperSize="9" scale="79" orientation="landscape" horizontalDpi="4294967294" r:id="rId1"/>
  <headerFooter alignWithMargins="0">
    <oddHeader>&amp;R&amp;9&amp;A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35"/>
  <sheetViews>
    <sheetView zoomScale="88" zoomScaleNormal="88" workbookViewId="0">
      <pane xSplit="1" ySplit="3" topLeftCell="B7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ColWidth="9.109375" defaultRowHeight="17.399999999999999"/>
  <cols>
    <col min="1" max="1" width="24.88671875" style="132" customWidth="1"/>
    <col min="2" max="5" width="7.33203125" style="132" customWidth="1"/>
    <col min="6" max="23" width="6.88671875" style="132" customWidth="1"/>
    <col min="24" max="16384" width="9.109375" style="132"/>
  </cols>
  <sheetData>
    <row r="1" spans="1:23" ht="18.75" customHeight="1" thickBot="1">
      <c r="A1" s="655" t="s">
        <v>122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</row>
    <row r="2" spans="1:23" ht="27" customHeight="1" thickBot="1">
      <c r="A2" s="686" t="s">
        <v>79</v>
      </c>
      <c r="B2" s="684" t="s">
        <v>205</v>
      </c>
      <c r="C2" s="685"/>
      <c r="D2" s="684" t="s">
        <v>184</v>
      </c>
      <c r="E2" s="685"/>
      <c r="F2" s="684" t="s">
        <v>139</v>
      </c>
      <c r="G2" s="685"/>
      <c r="H2" s="684" t="s">
        <v>185</v>
      </c>
      <c r="I2" s="685"/>
      <c r="J2" s="684" t="s">
        <v>206</v>
      </c>
      <c r="K2" s="685"/>
      <c r="L2" s="684" t="s">
        <v>207</v>
      </c>
      <c r="M2" s="685"/>
      <c r="N2" s="682" t="s">
        <v>140</v>
      </c>
      <c r="O2" s="683"/>
      <c r="P2" s="684" t="s">
        <v>141</v>
      </c>
      <c r="Q2" s="685"/>
      <c r="R2" s="684" t="s">
        <v>208</v>
      </c>
      <c r="S2" s="685"/>
      <c r="T2" s="684" t="s">
        <v>209</v>
      </c>
      <c r="U2" s="685"/>
      <c r="V2" s="684" t="s">
        <v>210</v>
      </c>
      <c r="W2" s="685"/>
    </row>
    <row r="3" spans="1:23" s="148" customFormat="1" ht="67.5" customHeight="1" thickBot="1">
      <c r="A3" s="687"/>
      <c r="B3" s="146" t="s">
        <v>123</v>
      </c>
      <c r="C3" s="147" t="s">
        <v>124</v>
      </c>
      <c r="D3" s="146" t="s">
        <v>123</v>
      </c>
      <c r="E3" s="147" t="s">
        <v>124</v>
      </c>
      <c r="F3" s="146" t="s">
        <v>123</v>
      </c>
      <c r="G3" s="147" t="s">
        <v>124</v>
      </c>
      <c r="H3" s="146" t="s">
        <v>123</v>
      </c>
      <c r="I3" s="147" t="s">
        <v>124</v>
      </c>
      <c r="J3" s="146" t="s">
        <v>123</v>
      </c>
      <c r="K3" s="147" t="s">
        <v>124</v>
      </c>
      <c r="L3" s="146" t="s">
        <v>123</v>
      </c>
      <c r="M3" s="147" t="s">
        <v>124</v>
      </c>
      <c r="N3" s="146" t="s">
        <v>123</v>
      </c>
      <c r="O3" s="147" t="s">
        <v>124</v>
      </c>
      <c r="P3" s="146" t="s">
        <v>123</v>
      </c>
      <c r="Q3" s="147" t="s">
        <v>124</v>
      </c>
      <c r="R3" s="146" t="s">
        <v>123</v>
      </c>
      <c r="S3" s="147" t="s">
        <v>124</v>
      </c>
      <c r="T3" s="146" t="s">
        <v>123</v>
      </c>
      <c r="U3" s="147" t="s">
        <v>124</v>
      </c>
      <c r="V3" s="146" t="s">
        <v>123</v>
      </c>
      <c r="W3" s="147" t="s">
        <v>124</v>
      </c>
    </row>
    <row r="4" spans="1:23" s="149" customFormat="1" ht="13.8">
      <c r="A4" s="138" t="s">
        <v>89</v>
      </c>
      <c r="B4" s="350"/>
      <c r="C4" s="351"/>
      <c r="D4" s="352">
        <v>0</v>
      </c>
      <c r="E4" s="351">
        <v>27</v>
      </c>
      <c r="F4" s="352"/>
      <c r="G4" s="351"/>
      <c r="H4" s="352"/>
      <c r="I4" s="351"/>
      <c r="J4" s="352">
        <v>4</v>
      </c>
      <c r="K4" s="351">
        <v>14</v>
      </c>
      <c r="L4" s="352">
        <v>17</v>
      </c>
      <c r="M4" s="351">
        <v>20</v>
      </c>
      <c r="N4" s="352">
        <v>29</v>
      </c>
      <c r="O4" s="351">
        <v>29</v>
      </c>
      <c r="P4" s="350">
        <v>6</v>
      </c>
      <c r="Q4" s="353">
        <v>19</v>
      </c>
      <c r="R4" s="350">
        <v>19</v>
      </c>
      <c r="S4" s="353">
        <v>19</v>
      </c>
      <c r="T4" s="350"/>
      <c r="U4" s="353"/>
      <c r="V4" s="350"/>
      <c r="W4" s="353"/>
    </row>
    <row r="5" spans="1:23" s="149" customFormat="1" ht="13.8">
      <c r="A5" s="139" t="s">
        <v>91</v>
      </c>
      <c r="B5" s="354">
        <v>19</v>
      </c>
      <c r="C5" s="355">
        <v>41</v>
      </c>
      <c r="D5" s="356">
        <v>5</v>
      </c>
      <c r="E5" s="355">
        <v>33</v>
      </c>
      <c r="F5" s="356"/>
      <c r="G5" s="355"/>
      <c r="H5" s="356">
        <v>19</v>
      </c>
      <c r="I5" s="355">
        <v>22</v>
      </c>
      <c r="J5" s="356">
        <v>27</v>
      </c>
      <c r="K5" s="355">
        <v>29</v>
      </c>
      <c r="L5" s="356"/>
      <c r="M5" s="355"/>
      <c r="N5" s="356"/>
      <c r="O5" s="355"/>
      <c r="P5" s="354"/>
      <c r="Q5" s="357"/>
      <c r="R5" s="354">
        <v>16</v>
      </c>
      <c r="S5" s="357">
        <v>16</v>
      </c>
      <c r="T5" s="354">
        <v>57</v>
      </c>
      <c r="U5" s="357">
        <v>57</v>
      </c>
      <c r="V5" s="354"/>
      <c r="W5" s="357"/>
    </row>
    <row r="6" spans="1:23" s="149" customFormat="1" ht="13.8">
      <c r="A6" s="139" t="s">
        <v>92</v>
      </c>
      <c r="B6" s="354">
        <v>23</v>
      </c>
      <c r="C6" s="355">
        <v>40</v>
      </c>
      <c r="D6" s="356">
        <v>0</v>
      </c>
      <c r="E6" s="355">
        <v>22</v>
      </c>
      <c r="F6" s="356">
        <v>8</v>
      </c>
      <c r="G6" s="355">
        <v>20</v>
      </c>
      <c r="H6" s="356"/>
      <c r="I6" s="355"/>
      <c r="J6" s="356"/>
      <c r="K6" s="355"/>
      <c r="L6" s="356">
        <v>19</v>
      </c>
      <c r="M6" s="355">
        <v>19</v>
      </c>
      <c r="N6" s="356">
        <v>30</v>
      </c>
      <c r="O6" s="355">
        <v>30</v>
      </c>
      <c r="P6" s="354"/>
      <c r="Q6" s="357"/>
      <c r="R6" s="354">
        <v>13</v>
      </c>
      <c r="S6" s="357">
        <v>16</v>
      </c>
      <c r="T6" s="354"/>
      <c r="U6" s="357"/>
      <c r="V6" s="354"/>
      <c r="W6" s="357"/>
    </row>
    <row r="7" spans="1:23" s="149" customFormat="1" ht="13.8">
      <c r="A7" s="139" t="s">
        <v>93</v>
      </c>
      <c r="B7" s="354">
        <v>17</v>
      </c>
      <c r="C7" s="355">
        <v>41</v>
      </c>
      <c r="D7" s="356">
        <v>3</v>
      </c>
      <c r="E7" s="355">
        <v>25</v>
      </c>
      <c r="F7" s="356">
        <v>20</v>
      </c>
      <c r="G7" s="355">
        <v>22</v>
      </c>
      <c r="H7" s="356">
        <v>16</v>
      </c>
      <c r="I7" s="355">
        <v>29</v>
      </c>
      <c r="J7" s="356">
        <v>14</v>
      </c>
      <c r="K7" s="355">
        <v>26</v>
      </c>
      <c r="L7" s="356">
        <v>23</v>
      </c>
      <c r="M7" s="355">
        <v>36</v>
      </c>
      <c r="N7" s="356">
        <v>11</v>
      </c>
      <c r="O7" s="355">
        <v>31</v>
      </c>
      <c r="P7" s="354">
        <v>24</v>
      </c>
      <c r="Q7" s="357">
        <v>25</v>
      </c>
      <c r="R7" s="354">
        <v>1</v>
      </c>
      <c r="S7" s="357">
        <v>8</v>
      </c>
      <c r="T7" s="354"/>
      <c r="U7" s="357"/>
      <c r="V7" s="354"/>
      <c r="W7" s="357"/>
    </row>
    <row r="8" spans="1:23" s="149" customFormat="1" ht="13.8">
      <c r="A8" s="139" t="s">
        <v>94</v>
      </c>
      <c r="B8" s="354">
        <v>16</v>
      </c>
      <c r="C8" s="355">
        <v>42</v>
      </c>
      <c r="D8" s="356">
        <v>5</v>
      </c>
      <c r="E8" s="355">
        <v>30</v>
      </c>
      <c r="F8" s="356">
        <v>14</v>
      </c>
      <c r="G8" s="355">
        <v>27</v>
      </c>
      <c r="H8" s="356">
        <v>14</v>
      </c>
      <c r="I8" s="355">
        <v>31</v>
      </c>
      <c r="J8" s="356">
        <v>9</v>
      </c>
      <c r="K8" s="355">
        <v>32</v>
      </c>
      <c r="L8" s="356">
        <v>26</v>
      </c>
      <c r="M8" s="355">
        <v>36</v>
      </c>
      <c r="N8" s="356">
        <v>9</v>
      </c>
      <c r="O8" s="355">
        <v>37</v>
      </c>
      <c r="P8" s="354">
        <v>29</v>
      </c>
      <c r="Q8" s="357">
        <v>31</v>
      </c>
      <c r="R8" s="354">
        <v>7</v>
      </c>
      <c r="S8" s="357">
        <v>21</v>
      </c>
      <c r="T8" s="354">
        <v>40</v>
      </c>
      <c r="U8" s="357">
        <v>63</v>
      </c>
      <c r="V8" s="354">
        <v>14</v>
      </c>
      <c r="W8" s="357">
        <v>23</v>
      </c>
    </row>
    <row r="9" spans="1:23" s="149" customFormat="1" ht="13.8">
      <c r="A9" s="139" t="s">
        <v>95</v>
      </c>
      <c r="B9" s="354">
        <v>21</v>
      </c>
      <c r="C9" s="355">
        <v>41</v>
      </c>
      <c r="D9" s="356">
        <v>8</v>
      </c>
      <c r="E9" s="355">
        <v>29</v>
      </c>
      <c r="F9" s="356">
        <v>19</v>
      </c>
      <c r="G9" s="355">
        <v>26</v>
      </c>
      <c r="H9" s="356">
        <v>15</v>
      </c>
      <c r="I9" s="355">
        <v>28</v>
      </c>
      <c r="J9" s="356">
        <v>11</v>
      </c>
      <c r="K9" s="355">
        <v>34</v>
      </c>
      <c r="L9" s="356">
        <v>20</v>
      </c>
      <c r="M9" s="355">
        <v>27</v>
      </c>
      <c r="N9" s="356">
        <v>8</v>
      </c>
      <c r="O9" s="357">
        <v>30</v>
      </c>
      <c r="P9" s="354">
        <v>19</v>
      </c>
      <c r="Q9" s="357">
        <v>28</v>
      </c>
      <c r="R9" s="354">
        <v>16</v>
      </c>
      <c r="S9" s="357">
        <v>18</v>
      </c>
      <c r="T9" s="354"/>
      <c r="U9" s="357"/>
      <c r="V9" s="354"/>
      <c r="W9" s="357"/>
    </row>
    <row r="10" spans="1:23" s="150" customFormat="1" ht="13.8">
      <c r="A10" s="139" t="s">
        <v>96</v>
      </c>
      <c r="B10" s="354">
        <v>15</v>
      </c>
      <c r="C10" s="355">
        <v>42</v>
      </c>
      <c r="D10" s="356">
        <v>10</v>
      </c>
      <c r="E10" s="355">
        <v>24</v>
      </c>
      <c r="F10" s="356">
        <v>19</v>
      </c>
      <c r="G10" s="355">
        <v>24</v>
      </c>
      <c r="H10" s="356"/>
      <c r="I10" s="355"/>
      <c r="J10" s="356">
        <v>12</v>
      </c>
      <c r="K10" s="355">
        <v>25</v>
      </c>
      <c r="L10" s="356"/>
      <c r="M10" s="355"/>
      <c r="N10" s="356">
        <v>25</v>
      </c>
      <c r="O10" s="355">
        <v>37</v>
      </c>
      <c r="P10" s="354"/>
      <c r="Q10" s="357"/>
      <c r="R10" s="354"/>
      <c r="S10" s="357"/>
      <c r="T10" s="354">
        <v>42</v>
      </c>
      <c r="U10" s="357">
        <v>53</v>
      </c>
      <c r="V10" s="354"/>
      <c r="W10" s="357"/>
    </row>
    <row r="11" spans="1:23" s="149" customFormat="1" ht="13.8">
      <c r="A11" s="139" t="s">
        <v>97</v>
      </c>
      <c r="B11" s="354">
        <v>28</v>
      </c>
      <c r="C11" s="355">
        <v>42</v>
      </c>
      <c r="D11" s="356">
        <v>9</v>
      </c>
      <c r="E11" s="355">
        <v>25</v>
      </c>
      <c r="F11" s="356"/>
      <c r="G11" s="355"/>
      <c r="H11" s="356">
        <v>20</v>
      </c>
      <c r="I11" s="355">
        <v>20</v>
      </c>
      <c r="J11" s="356">
        <v>15</v>
      </c>
      <c r="K11" s="355">
        <v>25</v>
      </c>
      <c r="L11" s="356"/>
      <c r="M11" s="355"/>
      <c r="N11" s="356">
        <v>20</v>
      </c>
      <c r="O11" s="355">
        <v>31</v>
      </c>
      <c r="P11" s="354"/>
      <c r="Q11" s="357"/>
      <c r="R11" s="354"/>
      <c r="S11" s="357"/>
      <c r="T11" s="354"/>
      <c r="U11" s="357"/>
      <c r="V11" s="354"/>
      <c r="W11" s="357"/>
    </row>
    <row r="12" spans="1:23" s="149" customFormat="1" ht="13.8">
      <c r="A12" s="140" t="s">
        <v>98</v>
      </c>
      <c r="B12" s="354">
        <v>21</v>
      </c>
      <c r="C12" s="355">
        <v>41</v>
      </c>
      <c r="D12" s="356">
        <v>3</v>
      </c>
      <c r="E12" s="355">
        <v>21</v>
      </c>
      <c r="F12" s="356"/>
      <c r="G12" s="355"/>
      <c r="H12" s="356"/>
      <c r="I12" s="355"/>
      <c r="J12" s="356">
        <v>9</v>
      </c>
      <c r="K12" s="355">
        <v>32</v>
      </c>
      <c r="L12" s="356">
        <v>25</v>
      </c>
      <c r="M12" s="355">
        <v>25</v>
      </c>
      <c r="N12" s="356"/>
      <c r="O12" s="355"/>
      <c r="P12" s="354"/>
      <c r="Q12" s="357"/>
      <c r="R12" s="354"/>
      <c r="S12" s="357"/>
      <c r="T12" s="354"/>
      <c r="U12" s="357"/>
      <c r="V12" s="354"/>
      <c r="W12" s="357"/>
    </row>
    <row r="13" spans="1:23" s="149" customFormat="1" ht="14.4" thickBot="1">
      <c r="A13" s="141" t="s">
        <v>99</v>
      </c>
      <c r="B13" s="358">
        <v>21</v>
      </c>
      <c r="C13" s="359">
        <v>39</v>
      </c>
      <c r="D13" s="360">
        <v>9</v>
      </c>
      <c r="E13" s="359">
        <v>21</v>
      </c>
      <c r="F13" s="360"/>
      <c r="G13" s="359"/>
      <c r="H13" s="360">
        <v>4</v>
      </c>
      <c r="I13" s="359">
        <v>4</v>
      </c>
      <c r="J13" s="360">
        <v>10</v>
      </c>
      <c r="K13" s="359">
        <v>27</v>
      </c>
      <c r="L13" s="360">
        <v>26</v>
      </c>
      <c r="M13" s="359">
        <v>36</v>
      </c>
      <c r="N13" s="360">
        <v>17</v>
      </c>
      <c r="O13" s="359">
        <v>17</v>
      </c>
      <c r="P13" s="361">
        <v>9</v>
      </c>
      <c r="Q13" s="362">
        <v>18</v>
      </c>
      <c r="R13" s="361"/>
      <c r="S13" s="362"/>
      <c r="T13" s="361"/>
      <c r="U13" s="362"/>
      <c r="V13" s="361"/>
      <c r="W13" s="362"/>
    </row>
    <row r="14" spans="1:23" s="151" customFormat="1" ht="14.4" thickBot="1">
      <c r="A14" s="133" t="s">
        <v>100</v>
      </c>
      <c r="B14" s="134">
        <f>SUM(B4:B13)</f>
        <v>181</v>
      </c>
      <c r="C14" s="134">
        <f t="shared" ref="C14:Q14" si="0">SUM(C4:C13)</f>
        <v>369</v>
      </c>
      <c r="D14" s="134">
        <f t="shared" si="0"/>
        <v>52</v>
      </c>
      <c r="E14" s="134">
        <f t="shared" si="0"/>
        <v>257</v>
      </c>
      <c r="F14" s="134">
        <f t="shared" si="0"/>
        <v>80</v>
      </c>
      <c r="G14" s="134">
        <f t="shared" si="0"/>
        <v>119</v>
      </c>
      <c r="H14" s="134">
        <f t="shared" si="0"/>
        <v>88</v>
      </c>
      <c r="I14" s="134">
        <f t="shared" si="0"/>
        <v>134</v>
      </c>
      <c r="J14" s="134">
        <f t="shared" si="0"/>
        <v>111</v>
      </c>
      <c r="K14" s="134">
        <f t="shared" si="0"/>
        <v>244</v>
      </c>
      <c r="L14" s="134">
        <f t="shared" si="0"/>
        <v>156</v>
      </c>
      <c r="M14" s="134">
        <f t="shared" si="0"/>
        <v>199</v>
      </c>
      <c r="N14" s="134">
        <f t="shared" si="0"/>
        <v>149</v>
      </c>
      <c r="O14" s="134">
        <f t="shared" si="0"/>
        <v>242</v>
      </c>
      <c r="P14" s="134">
        <f t="shared" si="0"/>
        <v>87</v>
      </c>
      <c r="Q14" s="134">
        <f t="shared" si="0"/>
        <v>121</v>
      </c>
      <c r="R14" s="134">
        <f t="shared" ref="R14:W14" si="1">SUM(R4:R13)</f>
        <v>72</v>
      </c>
      <c r="S14" s="134">
        <f t="shared" si="1"/>
        <v>98</v>
      </c>
      <c r="T14" s="134">
        <f t="shared" si="1"/>
        <v>139</v>
      </c>
      <c r="U14" s="134">
        <f t="shared" si="1"/>
        <v>173</v>
      </c>
      <c r="V14" s="134">
        <f t="shared" si="1"/>
        <v>14</v>
      </c>
      <c r="W14" s="134">
        <f t="shared" si="1"/>
        <v>23</v>
      </c>
    </row>
    <row r="15" spans="1:23" s="149" customFormat="1" ht="13.8">
      <c r="A15" s="142" t="s">
        <v>101</v>
      </c>
      <c r="B15" s="163">
        <v>33</v>
      </c>
      <c r="C15" s="164">
        <v>39</v>
      </c>
      <c r="D15" s="165">
        <v>14</v>
      </c>
      <c r="E15" s="164">
        <v>27</v>
      </c>
      <c r="F15" s="165">
        <v>15</v>
      </c>
      <c r="G15" s="164">
        <v>15</v>
      </c>
      <c r="H15" s="165"/>
      <c r="I15" s="164"/>
      <c r="J15" s="165"/>
      <c r="K15" s="164"/>
      <c r="L15" s="165"/>
      <c r="M15" s="164"/>
      <c r="N15" s="165"/>
      <c r="O15" s="164"/>
      <c r="P15" s="166"/>
      <c r="Q15" s="167"/>
      <c r="R15" s="166"/>
      <c r="S15" s="167"/>
      <c r="T15" s="166"/>
      <c r="U15" s="167"/>
      <c r="V15" s="166"/>
      <c r="W15" s="167"/>
    </row>
    <row r="16" spans="1:23" s="149" customFormat="1" ht="13.8">
      <c r="A16" s="142" t="s">
        <v>102</v>
      </c>
      <c r="B16" s="363">
        <v>20</v>
      </c>
      <c r="C16" s="364">
        <v>35</v>
      </c>
      <c r="D16" s="365">
        <v>1</v>
      </c>
      <c r="E16" s="364">
        <v>20</v>
      </c>
      <c r="F16" s="365"/>
      <c r="G16" s="364"/>
      <c r="H16" s="365"/>
      <c r="I16" s="364"/>
      <c r="J16" s="365"/>
      <c r="K16" s="364"/>
      <c r="L16" s="365"/>
      <c r="M16" s="364"/>
      <c r="N16" s="365"/>
      <c r="O16" s="364"/>
      <c r="P16" s="363"/>
      <c r="Q16" s="366"/>
      <c r="R16" s="363"/>
      <c r="S16" s="366"/>
      <c r="T16" s="363"/>
      <c r="U16" s="366"/>
      <c r="V16" s="363"/>
      <c r="W16" s="366"/>
    </row>
    <row r="17" spans="1:23" s="149" customFormat="1" ht="13.8">
      <c r="A17" s="143" t="s">
        <v>103</v>
      </c>
      <c r="B17" s="354">
        <v>27</v>
      </c>
      <c r="C17" s="355">
        <v>42</v>
      </c>
      <c r="D17" s="356">
        <v>14</v>
      </c>
      <c r="E17" s="355">
        <v>17</v>
      </c>
      <c r="F17" s="356"/>
      <c r="G17" s="355"/>
      <c r="H17" s="356"/>
      <c r="I17" s="355"/>
      <c r="J17" s="356">
        <v>27</v>
      </c>
      <c r="K17" s="355">
        <v>27</v>
      </c>
      <c r="L17" s="356"/>
      <c r="M17" s="355"/>
      <c r="N17" s="356"/>
      <c r="O17" s="355"/>
      <c r="P17" s="354"/>
      <c r="Q17" s="357"/>
      <c r="R17" s="354"/>
      <c r="S17" s="357"/>
      <c r="T17" s="354"/>
      <c r="U17" s="357"/>
      <c r="V17" s="354"/>
      <c r="W17" s="357"/>
    </row>
    <row r="18" spans="1:23" s="149" customFormat="1" ht="13.8">
      <c r="A18" s="143" t="s">
        <v>104</v>
      </c>
      <c r="B18" s="354">
        <v>30</v>
      </c>
      <c r="C18" s="355">
        <v>42</v>
      </c>
      <c r="D18" s="356">
        <v>6</v>
      </c>
      <c r="E18" s="355">
        <v>20</v>
      </c>
      <c r="F18" s="356"/>
      <c r="G18" s="355"/>
      <c r="H18" s="356"/>
      <c r="I18" s="355"/>
      <c r="J18" s="356">
        <v>15</v>
      </c>
      <c r="K18" s="355">
        <v>15</v>
      </c>
      <c r="L18" s="356"/>
      <c r="M18" s="355"/>
      <c r="N18" s="356">
        <v>2</v>
      </c>
      <c r="O18" s="355">
        <v>24</v>
      </c>
      <c r="P18" s="354"/>
      <c r="Q18" s="357"/>
      <c r="R18" s="354"/>
      <c r="S18" s="357"/>
      <c r="T18" s="354"/>
      <c r="U18" s="357"/>
      <c r="V18" s="354"/>
      <c r="W18" s="357"/>
    </row>
    <row r="19" spans="1:23" s="149" customFormat="1" ht="13.8">
      <c r="A19" s="143" t="s">
        <v>105</v>
      </c>
      <c r="B19" s="354">
        <v>26</v>
      </c>
      <c r="C19" s="355">
        <v>41</v>
      </c>
      <c r="D19" s="356">
        <v>7</v>
      </c>
      <c r="E19" s="355">
        <v>33</v>
      </c>
      <c r="F19" s="356"/>
      <c r="G19" s="355"/>
      <c r="H19" s="356"/>
      <c r="I19" s="355"/>
      <c r="J19" s="356"/>
      <c r="K19" s="355"/>
      <c r="L19" s="356"/>
      <c r="M19" s="355"/>
      <c r="N19" s="356">
        <v>20</v>
      </c>
      <c r="O19" s="355">
        <v>31</v>
      </c>
      <c r="P19" s="354"/>
      <c r="Q19" s="357"/>
      <c r="R19" s="354">
        <v>21</v>
      </c>
      <c r="S19" s="357">
        <v>21</v>
      </c>
      <c r="T19" s="354"/>
      <c r="U19" s="357"/>
      <c r="V19" s="354"/>
      <c r="W19" s="357"/>
    </row>
    <row r="20" spans="1:23" s="149" customFormat="1" ht="13.8">
      <c r="A20" s="143" t="s">
        <v>106</v>
      </c>
      <c r="B20" s="354">
        <v>13</v>
      </c>
      <c r="C20" s="355">
        <v>42</v>
      </c>
      <c r="D20" s="356">
        <v>6</v>
      </c>
      <c r="E20" s="355">
        <v>24</v>
      </c>
      <c r="F20" s="356">
        <v>19</v>
      </c>
      <c r="G20" s="355">
        <v>25</v>
      </c>
      <c r="H20" s="356">
        <v>15</v>
      </c>
      <c r="I20" s="355">
        <v>15</v>
      </c>
      <c r="J20" s="356">
        <v>11</v>
      </c>
      <c r="K20" s="355">
        <v>26</v>
      </c>
      <c r="L20" s="356"/>
      <c r="M20" s="355"/>
      <c r="N20" s="356">
        <v>32</v>
      </c>
      <c r="O20" s="355">
        <v>32</v>
      </c>
      <c r="P20" s="354">
        <v>5</v>
      </c>
      <c r="Q20" s="357">
        <v>5</v>
      </c>
      <c r="R20" s="354"/>
      <c r="S20" s="357"/>
      <c r="T20" s="354"/>
      <c r="U20" s="357"/>
      <c r="V20" s="354"/>
      <c r="W20" s="357"/>
    </row>
    <row r="21" spans="1:23" s="412" customFormat="1" ht="13.8">
      <c r="A21" s="411" t="s">
        <v>107</v>
      </c>
      <c r="B21" s="354">
        <v>15</v>
      </c>
      <c r="C21" s="355">
        <v>38</v>
      </c>
      <c r="D21" s="356">
        <v>2</v>
      </c>
      <c r="E21" s="355">
        <v>22</v>
      </c>
      <c r="F21" s="356"/>
      <c r="G21" s="355"/>
      <c r="H21" s="356"/>
      <c r="I21" s="355"/>
      <c r="J21" s="356"/>
      <c r="K21" s="355"/>
      <c r="L21" s="356"/>
      <c r="M21" s="355"/>
      <c r="N21" s="356">
        <v>12</v>
      </c>
      <c r="O21" s="355">
        <v>29</v>
      </c>
      <c r="P21" s="354">
        <v>20</v>
      </c>
      <c r="Q21" s="357">
        <v>21</v>
      </c>
      <c r="R21" s="354"/>
      <c r="S21" s="357"/>
      <c r="T21" s="354"/>
      <c r="U21" s="357"/>
      <c r="V21" s="354"/>
      <c r="W21" s="357"/>
    </row>
    <row r="22" spans="1:23" s="149" customFormat="1" ht="13.8">
      <c r="A22" s="143" t="s">
        <v>108</v>
      </c>
      <c r="B22" s="354">
        <v>20</v>
      </c>
      <c r="C22" s="355">
        <v>28</v>
      </c>
      <c r="D22" s="356">
        <v>13</v>
      </c>
      <c r="E22" s="355">
        <v>20</v>
      </c>
      <c r="F22" s="356"/>
      <c r="G22" s="355"/>
      <c r="H22" s="356"/>
      <c r="I22" s="355"/>
      <c r="J22" s="356"/>
      <c r="K22" s="355"/>
      <c r="L22" s="356"/>
      <c r="M22" s="355"/>
      <c r="N22" s="356"/>
      <c r="O22" s="355"/>
      <c r="P22" s="354"/>
      <c r="Q22" s="357"/>
      <c r="R22" s="354"/>
      <c r="S22" s="357"/>
      <c r="T22" s="354"/>
      <c r="U22" s="357"/>
      <c r="V22" s="354"/>
      <c r="W22" s="357"/>
    </row>
    <row r="23" spans="1:23" s="149" customFormat="1" ht="13.8">
      <c r="A23" s="143" t="s">
        <v>109</v>
      </c>
      <c r="B23" s="354">
        <v>11</v>
      </c>
      <c r="C23" s="355">
        <v>42</v>
      </c>
      <c r="D23" s="356">
        <v>1</v>
      </c>
      <c r="E23" s="355">
        <v>29</v>
      </c>
      <c r="F23" s="356">
        <v>8</v>
      </c>
      <c r="G23" s="355">
        <v>23</v>
      </c>
      <c r="H23" s="356">
        <v>16</v>
      </c>
      <c r="I23" s="355">
        <v>24</v>
      </c>
      <c r="J23" s="356">
        <v>8</v>
      </c>
      <c r="K23" s="355">
        <v>25</v>
      </c>
      <c r="L23" s="356">
        <v>25</v>
      </c>
      <c r="M23" s="355">
        <v>25</v>
      </c>
      <c r="N23" s="356">
        <v>22</v>
      </c>
      <c r="O23" s="355">
        <v>33</v>
      </c>
      <c r="P23" s="354"/>
      <c r="Q23" s="357"/>
      <c r="R23" s="354">
        <v>18</v>
      </c>
      <c r="S23" s="357">
        <v>18</v>
      </c>
      <c r="T23" s="354"/>
      <c r="U23" s="357"/>
      <c r="V23" s="354"/>
      <c r="W23" s="357"/>
    </row>
    <row r="24" spans="1:23" s="412" customFormat="1" ht="13.8">
      <c r="A24" s="411" t="s">
        <v>110</v>
      </c>
      <c r="B24" s="354">
        <v>21</v>
      </c>
      <c r="C24" s="355">
        <v>41</v>
      </c>
      <c r="D24" s="356">
        <v>7</v>
      </c>
      <c r="E24" s="355">
        <v>26</v>
      </c>
      <c r="F24" s="356"/>
      <c r="G24" s="355"/>
      <c r="H24" s="356"/>
      <c r="I24" s="355"/>
      <c r="J24" s="356">
        <v>14</v>
      </c>
      <c r="K24" s="355">
        <v>19</v>
      </c>
      <c r="L24" s="356">
        <v>15</v>
      </c>
      <c r="M24" s="355">
        <v>29</v>
      </c>
      <c r="N24" s="356"/>
      <c r="O24" s="355"/>
      <c r="P24" s="354">
        <v>17</v>
      </c>
      <c r="Q24" s="357">
        <v>17</v>
      </c>
      <c r="R24" s="354"/>
      <c r="S24" s="357"/>
      <c r="T24" s="354"/>
      <c r="U24" s="357"/>
      <c r="V24" s="354"/>
      <c r="W24" s="357"/>
    </row>
    <row r="25" spans="1:23" s="149" customFormat="1" ht="13.8">
      <c r="A25" s="143" t="s">
        <v>111</v>
      </c>
      <c r="B25" s="354">
        <v>22</v>
      </c>
      <c r="C25" s="355">
        <v>38</v>
      </c>
      <c r="D25" s="356">
        <v>4</v>
      </c>
      <c r="E25" s="355">
        <v>20</v>
      </c>
      <c r="F25" s="356"/>
      <c r="G25" s="355"/>
      <c r="H25" s="356"/>
      <c r="I25" s="355"/>
      <c r="J25" s="356">
        <v>16</v>
      </c>
      <c r="K25" s="355">
        <v>24</v>
      </c>
      <c r="L25" s="356"/>
      <c r="M25" s="355"/>
      <c r="N25" s="356"/>
      <c r="O25" s="355"/>
      <c r="P25" s="354">
        <v>24</v>
      </c>
      <c r="Q25" s="357">
        <v>24</v>
      </c>
      <c r="R25" s="354"/>
      <c r="S25" s="357"/>
      <c r="T25" s="354"/>
      <c r="U25" s="357"/>
      <c r="V25" s="354">
        <v>16</v>
      </c>
      <c r="W25" s="357">
        <v>16</v>
      </c>
    </row>
    <row r="26" spans="1:23" s="149" customFormat="1" ht="13.8">
      <c r="A26" s="144" t="s">
        <v>112</v>
      </c>
      <c r="B26" s="354">
        <v>26</v>
      </c>
      <c r="C26" s="355">
        <v>41</v>
      </c>
      <c r="D26" s="356">
        <v>2</v>
      </c>
      <c r="E26" s="355">
        <v>17</v>
      </c>
      <c r="F26" s="356"/>
      <c r="G26" s="355"/>
      <c r="H26" s="356"/>
      <c r="I26" s="355"/>
      <c r="J26" s="356"/>
      <c r="K26" s="355"/>
      <c r="L26" s="356"/>
      <c r="M26" s="355"/>
      <c r="N26" s="356">
        <v>20</v>
      </c>
      <c r="O26" s="355">
        <v>32</v>
      </c>
      <c r="P26" s="354"/>
      <c r="Q26" s="357"/>
      <c r="R26" s="354"/>
      <c r="S26" s="357"/>
      <c r="T26" s="354"/>
      <c r="U26" s="357"/>
      <c r="V26" s="354"/>
      <c r="W26" s="357"/>
    </row>
    <row r="27" spans="1:23" s="149" customFormat="1" ht="13.8">
      <c r="A27" s="144" t="s">
        <v>113</v>
      </c>
      <c r="B27" s="354">
        <v>37</v>
      </c>
      <c r="C27" s="355">
        <v>38</v>
      </c>
      <c r="D27" s="356">
        <v>6</v>
      </c>
      <c r="E27" s="355">
        <v>17</v>
      </c>
      <c r="F27" s="356"/>
      <c r="G27" s="355"/>
      <c r="H27" s="356"/>
      <c r="I27" s="355"/>
      <c r="J27" s="356"/>
      <c r="K27" s="355"/>
      <c r="L27" s="356"/>
      <c r="M27" s="355"/>
      <c r="N27" s="356"/>
      <c r="O27" s="355"/>
      <c r="P27" s="354"/>
      <c r="Q27" s="357"/>
      <c r="R27" s="354"/>
      <c r="S27" s="357"/>
      <c r="T27" s="354"/>
      <c r="U27" s="357"/>
      <c r="V27" s="354"/>
      <c r="W27" s="357"/>
    </row>
    <row r="28" spans="1:23" s="149" customFormat="1" ht="13.8">
      <c r="A28" s="144" t="s">
        <v>114</v>
      </c>
      <c r="B28" s="354"/>
      <c r="C28" s="355"/>
      <c r="D28" s="356"/>
      <c r="E28" s="355"/>
      <c r="F28" s="356"/>
      <c r="G28" s="355"/>
      <c r="H28" s="356"/>
      <c r="I28" s="355"/>
      <c r="J28" s="356"/>
      <c r="K28" s="367"/>
      <c r="L28" s="356"/>
      <c r="M28" s="355"/>
      <c r="N28" s="356"/>
      <c r="O28" s="355"/>
      <c r="P28" s="354"/>
      <c r="Q28" s="357"/>
      <c r="R28" s="354"/>
      <c r="S28" s="357"/>
      <c r="T28" s="354"/>
      <c r="U28" s="357"/>
      <c r="V28" s="354"/>
      <c r="W28" s="357"/>
    </row>
    <row r="29" spans="1:23" s="149" customFormat="1" ht="13.8">
      <c r="A29" s="144" t="s">
        <v>115</v>
      </c>
      <c r="B29" s="354">
        <v>22</v>
      </c>
      <c r="C29" s="355">
        <v>33</v>
      </c>
      <c r="D29" s="356">
        <v>4</v>
      </c>
      <c r="E29" s="355">
        <v>16</v>
      </c>
      <c r="F29" s="356"/>
      <c r="G29" s="355"/>
      <c r="H29" s="356"/>
      <c r="I29" s="355"/>
      <c r="J29" s="356"/>
      <c r="K29" s="367"/>
      <c r="L29" s="356"/>
      <c r="M29" s="355"/>
      <c r="N29" s="356"/>
      <c r="O29" s="355"/>
      <c r="P29" s="354"/>
      <c r="Q29" s="357"/>
      <c r="R29" s="354"/>
      <c r="S29" s="357"/>
      <c r="T29" s="354"/>
      <c r="U29" s="357"/>
      <c r="V29" s="354"/>
      <c r="W29" s="357"/>
    </row>
    <row r="30" spans="1:23" s="149" customFormat="1" ht="13.8">
      <c r="A30" s="144" t="s">
        <v>116</v>
      </c>
      <c r="B30" s="354">
        <v>31</v>
      </c>
      <c r="C30" s="355">
        <v>36</v>
      </c>
      <c r="D30" s="356">
        <v>14</v>
      </c>
      <c r="E30" s="355">
        <v>21</v>
      </c>
      <c r="F30" s="356"/>
      <c r="G30" s="355"/>
      <c r="H30" s="356"/>
      <c r="I30" s="355"/>
      <c r="J30" s="356"/>
      <c r="K30" s="354"/>
      <c r="L30" s="356"/>
      <c r="M30" s="355"/>
      <c r="N30" s="356"/>
      <c r="O30" s="355"/>
      <c r="P30" s="354"/>
      <c r="Q30" s="357"/>
      <c r="R30" s="354"/>
      <c r="S30" s="357"/>
      <c r="T30" s="354"/>
      <c r="U30" s="357"/>
      <c r="V30" s="354"/>
      <c r="W30" s="357"/>
    </row>
    <row r="31" spans="1:23" s="149" customFormat="1" ht="13.8">
      <c r="A31" s="144" t="s">
        <v>117</v>
      </c>
      <c r="B31" s="354">
        <v>31</v>
      </c>
      <c r="C31" s="355">
        <v>40</v>
      </c>
      <c r="D31" s="356">
        <v>13</v>
      </c>
      <c r="E31" s="355">
        <v>18</v>
      </c>
      <c r="F31" s="356">
        <v>20</v>
      </c>
      <c r="G31" s="355">
        <v>22</v>
      </c>
      <c r="H31" s="356"/>
      <c r="I31" s="355"/>
      <c r="J31" s="356">
        <v>15</v>
      </c>
      <c r="K31" s="355">
        <v>18</v>
      </c>
      <c r="L31" s="356"/>
      <c r="M31" s="355"/>
      <c r="N31" s="356">
        <v>11</v>
      </c>
      <c r="O31" s="355">
        <v>36</v>
      </c>
      <c r="P31" s="354"/>
      <c r="Q31" s="357"/>
      <c r="R31" s="354"/>
      <c r="S31" s="357"/>
      <c r="T31" s="354"/>
      <c r="U31" s="357"/>
      <c r="V31" s="354">
        <v>4</v>
      </c>
      <c r="W31" s="357">
        <v>4</v>
      </c>
    </row>
    <row r="32" spans="1:23" s="150" customFormat="1" ht="13.8">
      <c r="A32" s="145" t="s">
        <v>118</v>
      </c>
      <c r="B32" s="358">
        <v>29</v>
      </c>
      <c r="C32" s="359">
        <v>40</v>
      </c>
      <c r="D32" s="360">
        <v>11</v>
      </c>
      <c r="E32" s="359">
        <v>20</v>
      </c>
      <c r="F32" s="360"/>
      <c r="G32" s="359"/>
      <c r="H32" s="360"/>
      <c r="I32" s="359"/>
      <c r="J32" s="360"/>
      <c r="K32" s="359"/>
      <c r="L32" s="360"/>
      <c r="M32" s="359"/>
      <c r="N32" s="360"/>
      <c r="O32" s="359"/>
      <c r="P32" s="358"/>
      <c r="Q32" s="359"/>
      <c r="R32" s="358"/>
      <c r="S32" s="359"/>
      <c r="T32" s="358"/>
      <c r="U32" s="359"/>
      <c r="V32" s="358"/>
      <c r="W32" s="359"/>
    </row>
    <row r="33" spans="1:23" s="417" customFormat="1" ht="18" customHeight="1" thickBot="1">
      <c r="A33" s="413" t="s">
        <v>119</v>
      </c>
      <c r="B33" s="361">
        <v>24</v>
      </c>
      <c r="C33" s="414">
        <v>40</v>
      </c>
      <c r="D33" s="415">
        <v>7</v>
      </c>
      <c r="E33" s="414">
        <v>13</v>
      </c>
      <c r="F33" s="415"/>
      <c r="G33" s="414"/>
      <c r="H33" s="415"/>
      <c r="I33" s="414"/>
      <c r="J33" s="415"/>
      <c r="K33" s="414"/>
      <c r="L33" s="415"/>
      <c r="M33" s="414"/>
      <c r="N33" s="415"/>
      <c r="O33" s="414"/>
      <c r="P33" s="361"/>
      <c r="Q33" s="416"/>
      <c r="R33" s="361"/>
      <c r="S33" s="416"/>
      <c r="T33" s="361"/>
      <c r="U33" s="416"/>
      <c r="V33" s="361"/>
      <c r="W33" s="416"/>
    </row>
    <row r="34" spans="1:23" s="151" customFormat="1" ht="17.25" customHeight="1" thickBot="1">
      <c r="A34" s="133" t="s">
        <v>120</v>
      </c>
      <c r="B34" s="134">
        <f>SUM(B15:B33)</f>
        <v>438</v>
      </c>
      <c r="C34" s="134">
        <f t="shared" ref="C34:Q34" si="2">SUM(C15:C33)</f>
        <v>696</v>
      </c>
      <c r="D34" s="134">
        <f t="shared" si="2"/>
        <v>132</v>
      </c>
      <c r="E34" s="134">
        <f t="shared" si="2"/>
        <v>380</v>
      </c>
      <c r="F34" s="134">
        <f t="shared" si="2"/>
        <v>62</v>
      </c>
      <c r="G34" s="134">
        <f t="shared" si="2"/>
        <v>85</v>
      </c>
      <c r="H34" s="134">
        <f t="shared" si="2"/>
        <v>31</v>
      </c>
      <c r="I34" s="134">
        <f t="shared" si="2"/>
        <v>39</v>
      </c>
      <c r="J34" s="134">
        <f t="shared" si="2"/>
        <v>106</v>
      </c>
      <c r="K34" s="134">
        <f t="shared" si="2"/>
        <v>154</v>
      </c>
      <c r="L34" s="134">
        <f t="shared" si="2"/>
        <v>40</v>
      </c>
      <c r="M34" s="134">
        <f t="shared" si="2"/>
        <v>54</v>
      </c>
      <c r="N34" s="134">
        <f t="shared" si="2"/>
        <v>119</v>
      </c>
      <c r="O34" s="134">
        <f t="shared" si="2"/>
        <v>217</v>
      </c>
      <c r="P34" s="134">
        <f t="shared" si="2"/>
        <v>66</v>
      </c>
      <c r="Q34" s="134">
        <f t="shared" si="2"/>
        <v>67</v>
      </c>
      <c r="R34" s="134">
        <f t="shared" ref="R34:W34" si="3">SUM(R15:R33)</f>
        <v>39</v>
      </c>
      <c r="S34" s="134">
        <f t="shared" si="3"/>
        <v>39</v>
      </c>
      <c r="T34" s="134">
        <f t="shared" si="3"/>
        <v>0</v>
      </c>
      <c r="U34" s="134">
        <f t="shared" si="3"/>
        <v>0</v>
      </c>
      <c r="V34" s="134">
        <f t="shared" si="3"/>
        <v>20</v>
      </c>
      <c r="W34" s="134">
        <f t="shared" si="3"/>
        <v>20</v>
      </c>
    </row>
    <row r="35" spans="1:23" s="151" customFormat="1" ht="14.4" thickBot="1">
      <c r="A35" s="135" t="s">
        <v>121</v>
      </c>
      <c r="B35" s="136">
        <f>SUM(B14,B34)</f>
        <v>619</v>
      </c>
      <c r="C35" s="136">
        <f t="shared" ref="C35:Q35" si="4">SUM(C14,C34)</f>
        <v>1065</v>
      </c>
      <c r="D35" s="136">
        <f t="shared" si="4"/>
        <v>184</v>
      </c>
      <c r="E35" s="136">
        <f t="shared" si="4"/>
        <v>637</v>
      </c>
      <c r="F35" s="136">
        <f t="shared" si="4"/>
        <v>142</v>
      </c>
      <c r="G35" s="136">
        <f t="shared" si="4"/>
        <v>204</v>
      </c>
      <c r="H35" s="136">
        <f t="shared" si="4"/>
        <v>119</v>
      </c>
      <c r="I35" s="136">
        <f t="shared" si="4"/>
        <v>173</v>
      </c>
      <c r="J35" s="136">
        <f t="shared" si="4"/>
        <v>217</v>
      </c>
      <c r="K35" s="136">
        <f t="shared" si="4"/>
        <v>398</v>
      </c>
      <c r="L35" s="136">
        <f t="shared" si="4"/>
        <v>196</v>
      </c>
      <c r="M35" s="136">
        <f t="shared" si="4"/>
        <v>253</v>
      </c>
      <c r="N35" s="136">
        <f t="shared" si="4"/>
        <v>268</v>
      </c>
      <c r="O35" s="136">
        <f t="shared" si="4"/>
        <v>459</v>
      </c>
      <c r="P35" s="136">
        <f t="shared" si="4"/>
        <v>153</v>
      </c>
      <c r="Q35" s="136">
        <f t="shared" si="4"/>
        <v>188</v>
      </c>
      <c r="R35" s="136">
        <f t="shared" ref="R35:W35" si="5">SUM(R14,R34)</f>
        <v>111</v>
      </c>
      <c r="S35" s="136">
        <f t="shared" si="5"/>
        <v>137</v>
      </c>
      <c r="T35" s="136">
        <f t="shared" si="5"/>
        <v>139</v>
      </c>
      <c r="U35" s="136">
        <f t="shared" si="5"/>
        <v>173</v>
      </c>
      <c r="V35" s="136">
        <f t="shared" si="5"/>
        <v>34</v>
      </c>
      <c r="W35" s="136">
        <f t="shared" si="5"/>
        <v>43</v>
      </c>
    </row>
  </sheetData>
  <mergeCells count="13">
    <mergeCell ref="A1:Q1"/>
    <mergeCell ref="F2:G2"/>
    <mergeCell ref="H2:I2"/>
    <mergeCell ref="J2:K2"/>
    <mergeCell ref="L2:M2"/>
    <mergeCell ref="N2:O2"/>
    <mergeCell ref="P2:Q2"/>
    <mergeCell ref="A2:A3"/>
    <mergeCell ref="R2:S2"/>
    <mergeCell ref="T2:U2"/>
    <mergeCell ref="V2:W2"/>
    <mergeCell ref="B2:C2"/>
    <mergeCell ref="D2:E2"/>
  </mergeCells>
  <phoneticPr fontId="16" type="noConversion"/>
  <pageMargins left="0.39370078740157483" right="0.39370078740157483" top="0.19685039370078741" bottom="0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N35"/>
  <sheetViews>
    <sheetView zoomScale="76" zoomScaleNormal="76" workbookViewId="0">
      <selection activeCell="M5" sqref="M5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211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135</v>
      </c>
    </row>
    <row r="3" spans="1:14" ht="15.6">
      <c r="A3" s="73" t="s">
        <v>6</v>
      </c>
      <c r="B3" s="507">
        <v>46</v>
      </c>
      <c r="C3" s="36">
        <v>10.6</v>
      </c>
      <c r="D3" s="168"/>
      <c r="E3" s="10">
        <v>20</v>
      </c>
      <c r="F3" s="115">
        <f>E3/B3*100</f>
        <v>43.478260869565219</v>
      </c>
      <c r="G3" s="10">
        <v>13</v>
      </c>
      <c r="H3" s="115">
        <f>G3/B3*100</f>
        <v>28.260869565217391</v>
      </c>
      <c r="I3" s="10">
        <v>10</v>
      </c>
      <c r="J3" s="115">
        <f>I3/B3*100</f>
        <v>21.739130434782609</v>
      </c>
      <c r="K3" s="10">
        <v>3</v>
      </c>
      <c r="L3" s="115">
        <f>K3/B3*100</f>
        <v>6.5217391304347823</v>
      </c>
      <c r="M3" s="36">
        <v>2.9</v>
      </c>
      <c r="N3" s="688"/>
    </row>
    <row r="4" spans="1:14" ht="15.6">
      <c r="A4" s="73" t="s">
        <v>8</v>
      </c>
      <c r="B4" s="507">
        <v>66</v>
      </c>
      <c r="C4" s="36">
        <v>20</v>
      </c>
      <c r="D4" s="168"/>
      <c r="E4" s="10">
        <v>1</v>
      </c>
      <c r="F4" s="115">
        <f>E4/B4*100</f>
        <v>1.5151515151515151</v>
      </c>
      <c r="G4" s="10">
        <v>14</v>
      </c>
      <c r="H4" s="115">
        <v>0</v>
      </c>
      <c r="I4" s="10">
        <v>14</v>
      </c>
      <c r="J4" s="115">
        <f t="shared" ref="J4:J34" si="0">I4/B4*100</f>
        <v>21.212121212121211</v>
      </c>
      <c r="K4" s="10">
        <v>37</v>
      </c>
      <c r="L4" s="115">
        <f t="shared" ref="L4:L34" si="1">K4/B4*100</f>
        <v>56.060606060606055</v>
      </c>
      <c r="M4" s="36">
        <v>4.3</v>
      </c>
      <c r="N4" s="689"/>
    </row>
    <row r="5" spans="1:14" ht="15.6">
      <c r="A5" s="73" t="s">
        <v>37</v>
      </c>
      <c r="B5" s="506">
        <v>34</v>
      </c>
      <c r="C5" s="36">
        <v>11.1</v>
      </c>
      <c r="D5" s="168"/>
      <c r="E5" s="10">
        <v>12</v>
      </c>
      <c r="F5" s="115">
        <f t="shared" ref="F5:F34" si="2">E5/B5*100</f>
        <v>35.294117647058826</v>
      </c>
      <c r="G5" s="10">
        <v>9</v>
      </c>
      <c r="H5" s="115">
        <f t="shared" ref="H5:H34" si="3">G5/B5*100</f>
        <v>26.47058823529412</v>
      </c>
      <c r="I5" s="10">
        <v>11</v>
      </c>
      <c r="J5" s="115">
        <f t="shared" si="0"/>
        <v>32.352941176470587</v>
      </c>
      <c r="K5" s="10">
        <v>2</v>
      </c>
      <c r="L5" s="115">
        <f t="shared" si="1"/>
        <v>5.8823529411764701</v>
      </c>
      <c r="M5" s="36">
        <v>3.1</v>
      </c>
      <c r="N5" s="689"/>
    </row>
    <row r="6" spans="1:14" ht="15.6">
      <c r="A6" s="73" t="s">
        <v>38</v>
      </c>
      <c r="B6" s="506">
        <v>39</v>
      </c>
      <c r="C6" s="36">
        <v>15.8</v>
      </c>
      <c r="D6" s="168"/>
      <c r="E6" s="10">
        <v>4</v>
      </c>
      <c r="F6" s="115">
        <f t="shared" si="2"/>
        <v>10.256410256410255</v>
      </c>
      <c r="G6" s="10">
        <v>13</v>
      </c>
      <c r="H6" s="115">
        <f t="shared" si="3"/>
        <v>33.333333333333329</v>
      </c>
      <c r="I6" s="10">
        <v>13</v>
      </c>
      <c r="J6" s="115">
        <f t="shared" si="0"/>
        <v>33.333333333333329</v>
      </c>
      <c r="K6" s="10">
        <v>9</v>
      </c>
      <c r="L6" s="115">
        <f t="shared" si="1"/>
        <v>23.076923076923077</v>
      </c>
      <c r="M6" s="36">
        <v>3.7</v>
      </c>
      <c r="N6" s="689"/>
    </row>
    <row r="7" spans="1:14" ht="15.6">
      <c r="A7" s="73" t="s">
        <v>0</v>
      </c>
      <c r="B7" s="506">
        <v>113</v>
      </c>
      <c r="C7" s="36">
        <v>17.7</v>
      </c>
      <c r="D7" s="168"/>
      <c r="E7" s="10">
        <v>2</v>
      </c>
      <c r="F7" s="115">
        <f t="shared" si="2"/>
        <v>1.7699115044247788</v>
      </c>
      <c r="G7" s="10">
        <v>34</v>
      </c>
      <c r="H7" s="115">
        <f t="shared" si="3"/>
        <v>30.088495575221241</v>
      </c>
      <c r="I7" s="10">
        <v>43</v>
      </c>
      <c r="J7" s="115">
        <f t="shared" si="0"/>
        <v>38.053097345132741</v>
      </c>
      <c r="K7" s="10">
        <v>34</v>
      </c>
      <c r="L7" s="115">
        <f t="shared" si="1"/>
        <v>30.088495575221241</v>
      </c>
      <c r="M7" s="36">
        <v>4</v>
      </c>
      <c r="N7" s="689"/>
    </row>
    <row r="8" spans="1:14" ht="15.6">
      <c r="A8" s="73" t="s">
        <v>9</v>
      </c>
      <c r="B8" s="506">
        <v>44</v>
      </c>
      <c r="C8" s="36">
        <v>16.899999999999999</v>
      </c>
      <c r="D8" s="168"/>
      <c r="E8" s="10">
        <v>0</v>
      </c>
      <c r="F8" s="115">
        <f t="shared" si="2"/>
        <v>0</v>
      </c>
      <c r="G8" s="10">
        <v>18</v>
      </c>
      <c r="H8" s="115">
        <f t="shared" si="3"/>
        <v>40.909090909090914</v>
      </c>
      <c r="I8" s="10">
        <v>15</v>
      </c>
      <c r="J8" s="115">
        <f t="shared" si="0"/>
        <v>34.090909090909086</v>
      </c>
      <c r="K8" s="10">
        <v>11</v>
      </c>
      <c r="L8" s="115">
        <f t="shared" si="1"/>
        <v>25</v>
      </c>
      <c r="M8" s="36">
        <v>3.8</v>
      </c>
      <c r="N8" s="689"/>
    </row>
    <row r="9" spans="1:14" ht="15.6">
      <c r="A9" s="73" t="s">
        <v>1</v>
      </c>
      <c r="B9" s="506">
        <v>48</v>
      </c>
      <c r="C9" s="36">
        <v>16.7</v>
      </c>
      <c r="D9" s="168"/>
      <c r="E9" s="10">
        <v>0</v>
      </c>
      <c r="F9" s="115">
        <f t="shared" si="2"/>
        <v>0</v>
      </c>
      <c r="G9" s="10">
        <v>21</v>
      </c>
      <c r="H9" s="115">
        <f t="shared" si="3"/>
        <v>43.75</v>
      </c>
      <c r="I9" s="10">
        <v>16</v>
      </c>
      <c r="J9" s="115">
        <f t="shared" si="0"/>
        <v>33.333333333333329</v>
      </c>
      <c r="K9" s="10">
        <v>11</v>
      </c>
      <c r="L9" s="115">
        <f t="shared" si="1"/>
        <v>22.916666666666664</v>
      </c>
      <c r="M9" s="36">
        <v>3.8</v>
      </c>
      <c r="N9" s="689"/>
    </row>
    <row r="10" spans="1:14" ht="15.6">
      <c r="A10" s="73" t="s">
        <v>10</v>
      </c>
      <c r="B10" s="506">
        <v>46</v>
      </c>
      <c r="C10" s="36">
        <v>17.100000000000001</v>
      </c>
      <c r="D10" s="168"/>
      <c r="E10" s="10">
        <v>0</v>
      </c>
      <c r="F10" s="115">
        <f t="shared" si="2"/>
        <v>0</v>
      </c>
      <c r="G10" s="10">
        <v>21</v>
      </c>
      <c r="H10" s="115">
        <f t="shared" si="3"/>
        <v>45.652173913043477</v>
      </c>
      <c r="I10" s="10">
        <v>8</v>
      </c>
      <c r="J10" s="115">
        <f t="shared" si="0"/>
        <v>17.391304347826086</v>
      </c>
      <c r="K10" s="10">
        <v>17</v>
      </c>
      <c r="L10" s="115">
        <f t="shared" si="1"/>
        <v>36.95652173913043</v>
      </c>
      <c r="M10" s="36">
        <v>3.9</v>
      </c>
      <c r="N10" s="689"/>
    </row>
    <row r="11" spans="1:14" ht="15.6">
      <c r="A11" s="74" t="s">
        <v>39</v>
      </c>
      <c r="B11" s="506">
        <v>37</v>
      </c>
      <c r="C11" s="36">
        <v>13.5</v>
      </c>
      <c r="D11" s="168"/>
      <c r="E11" s="10">
        <v>6</v>
      </c>
      <c r="F11" s="115">
        <f t="shared" si="2"/>
        <v>16.216216216216218</v>
      </c>
      <c r="G11" s="10">
        <v>13</v>
      </c>
      <c r="H11" s="115">
        <f t="shared" si="3"/>
        <v>35.135135135135137</v>
      </c>
      <c r="I11" s="10">
        <v>16</v>
      </c>
      <c r="J11" s="115">
        <f t="shared" si="0"/>
        <v>43.243243243243242</v>
      </c>
      <c r="K11" s="10">
        <v>2</v>
      </c>
      <c r="L11" s="115">
        <f t="shared" si="1"/>
        <v>5.4054054054054053</v>
      </c>
      <c r="M11" s="36">
        <v>3.4</v>
      </c>
      <c r="N11" s="689"/>
    </row>
    <row r="12" spans="1:14" s="162" customFormat="1" ht="16.2" thickBot="1">
      <c r="A12" s="161" t="s">
        <v>180</v>
      </c>
      <c r="B12" s="508">
        <v>20</v>
      </c>
      <c r="C12" s="54">
        <v>16.100000000000001</v>
      </c>
      <c r="D12" s="126"/>
      <c r="E12" s="55">
        <v>0</v>
      </c>
      <c r="F12" s="116">
        <f t="shared" si="2"/>
        <v>0</v>
      </c>
      <c r="G12" s="55">
        <v>8</v>
      </c>
      <c r="H12" s="116">
        <f t="shared" si="3"/>
        <v>40</v>
      </c>
      <c r="I12" s="55">
        <v>9</v>
      </c>
      <c r="J12" s="116">
        <f t="shared" si="0"/>
        <v>45</v>
      </c>
      <c r="K12" s="55">
        <v>3</v>
      </c>
      <c r="L12" s="116">
        <f t="shared" si="1"/>
        <v>15</v>
      </c>
      <c r="M12" s="54">
        <v>3.8</v>
      </c>
      <c r="N12" s="689"/>
    </row>
    <row r="13" spans="1:14" ht="22.5" customHeight="1" thickBot="1">
      <c r="A13" s="305" t="s">
        <v>11</v>
      </c>
      <c r="B13" s="103">
        <f>SUM(B3:B12)</f>
        <v>493</v>
      </c>
      <c r="C13" s="124">
        <v>16.2</v>
      </c>
      <c r="D13" s="103"/>
      <c r="E13" s="105">
        <f t="shared" ref="E13:K13" si="4">SUM(E3:E12)</f>
        <v>45</v>
      </c>
      <c r="F13" s="117">
        <f>E13/B13*100</f>
        <v>9.1277890466531435</v>
      </c>
      <c r="G13" s="110">
        <f t="shared" si="4"/>
        <v>164</v>
      </c>
      <c r="H13" s="119">
        <f t="shared" si="3"/>
        <v>33.265720081135903</v>
      </c>
      <c r="I13" s="103">
        <f t="shared" si="4"/>
        <v>155</v>
      </c>
      <c r="J13" s="119">
        <f t="shared" si="0"/>
        <v>31.440162271805271</v>
      </c>
      <c r="K13" s="103">
        <f t="shared" si="4"/>
        <v>129</v>
      </c>
      <c r="L13" s="122">
        <f t="shared" si="1"/>
        <v>26.166328600405681</v>
      </c>
      <c r="M13" s="124">
        <v>3.7</v>
      </c>
      <c r="N13" s="689"/>
    </row>
    <row r="14" spans="1:14" ht="15.6">
      <c r="A14" s="171" t="s">
        <v>12</v>
      </c>
      <c r="B14" s="480">
        <v>4</v>
      </c>
      <c r="C14" s="100">
        <v>21</v>
      </c>
      <c r="D14" s="170"/>
      <c r="E14" s="101">
        <v>0</v>
      </c>
      <c r="F14" s="118">
        <f t="shared" si="2"/>
        <v>0</v>
      </c>
      <c r="G14" s="101">
        <v>1</v>
      </c>
      <c r="H14" s="118">
        <f t="shared" si="3"/>
        <v>25</v>
      </c>
      <c r="I14" s="101">
        <v>1</v>
      </c>
      <c r="J14" s="118">
        <f t="shared" si="0"/>
        <v>25</v>
      </c>
      <c r="K14" s="101">
        <v>2</v>
      </c>
      <c r="L14" s="118">
        <f t="shared" si="1"/>
        <v>50</v>
      </c>
      <c r="M14" s="100">
        <v>4.3</v>
      </c>
      <c r="N14" s="689"/>
    </row>
    <row r="15" spans="1:14" ht="15.6">
      <c r="A15" s="400" t="s">
        <v>13</v>
      </c>
      <c r="B15" s="481">
        <v>13</v>
      </c>
      <c r="C15" s="36">
        <v>10.5</v>
      </c>
      <c r="D15" s="168"/>
      <c r="E15" s="10">
        <v>1</v>
      </c>
      <c r="F15" s="115">
        <f t="shared" si="2"/>
        <v>7.6923076923076925</v>
      </c>
      <c r="G15" s="10">
        <v>10</v>
      </c>
      <c r="H15" s="115">
        <f t="shared" si="3"/>
        <v>76.923076923076934</v>
      </c>
      <c r="I15" s="10">
        <v>1</v>
      </c>
      <c r="J15" s="115">
        <f t="shared" si="0"/>
        <v>7.6923076923076925</v>
      </c>
      <c r="K15" s="10">
        <v>1</v>
      </c>
      <c r="L15" s="115">
        <f t="shared" si="1"/>
        <v>7.6923076923076925</v>
      </c>
      <c r="M15" s="36">
        <v>3.6</v>
      </c>
      <c r="N15" s="689"/>
    </row>
    <row r="16" spans="1:14" ht="15.6">
      <c r="A16" s="400" t="s">
        <v>14</v>
      </c>
      <c r="B16" s="481">
        <v>16</v>
      </c>
      <c r="C16" s="36">
        <v>15.4</v>
      </c>
      <c r="D16" s="168"/>
      <c r="E16" s="10">
        <v>0</v>
      </c>
      <c r="F16" s="115">
        <f t="shared" si="2"/>
        <v>0</v>
      </c>
      <c r="G16" s="10">
        <v>8</v>
      </c>
      <c r="H16" s="115">
        <f t="shared" si="3"/>
        <v>50</v>
      </c>
      <c r="I16" s="10">
        <v>8</v>
      </c>
      <c r="J16" s="115">
        <f t="shared" si="0"/>
        <v>50</v>
      </c>
      <c r="K16" s="10">
        <v>0</v>
      </c>
      <c r="L16" s="115">
        <f t="shared" si="1"/>
        <v>0</v>
      </c>
      <c r="M16" s="36">
        <v>3.5</v>
      </c>
      <c r="N16" s="689"/>
    </row>
    <row r="17" spans="1:14" ht="15.6">
      <c r="A17" s="400" t="s">
        <v>77</v>
      </c>
      <c r="B17" s="481">
        <v>6</v>
      </c>
      <c r="C17" s="36">
        <v>12.2</v>
      </c>
      <c r="D17" s="168"/>
      <c r="E17" s="10">
        <v>1</v>
      </c>
      <c r="F17" s="115">
        <f t="shared" si="2"/>
        <v>16.666666666666664</v>
      </c>
      <c r="G17" s="10">
        <v>4</v>
      </c>
      <c r="H17" s="115">
        <f t="shared" si="3"/>
        <v>66.666666666666657</v>
      </c>
      <c r="I17" s="10">
        <v>0</v>
      </c>
      <c r="J17" s="115">
        <f t="shared" si="0"/>
        <v>0</v>
      </c>
      <c r="K17" s="10">
        <v>1</v>
      </c>
      <c r="L17" s="115">
        <f t="shared" si="1"/>
        <v>16.666666666666664</v>
      </c>
      <c r="M17" s="36">
        <v>3.2</v>
      </c>
      <c r="N17" s="689"/>
    </row>
    <row r="18" spans="1:14" ht="15.6">
      <c r="A18" s="400" t="s">
        <v>15</v>
      </c>
      <c r="B18" s="481">
        <v>10</v>
      </c>
      <c r="C18" s="36">
        <v>19.2</v>
      </c>
      <c r="D18" s="168"/>
      <c r="E18" s="10">
        <v>1</v>
      </c>
      <c r="F18" s="115">
        <f t="shared" si="2"/>
        <v>10</v>
      </c>
      <c r="G18" s="10">
        <v>3</v>
      </c>
      <c r="H18" s="115">
        <f t="shared" si="3"/>
        <v>30</v>
      </c>
      <c r="I18" s="10">
        <v>2</v>
      </c>
      <c r="J18" s="115">
        <f t="shared" si="0"/>
        <v>20</v>
      </c>
      <c r="K18" s="10">
        <v>4</v>
      </c>
      <c r="L18" s="115">
        <f t="shared" si="1"/>
        <v>40</v>
      </c>
      <c r="M18" s="36">
        <v>3.9</v>
      </c>
      <c r="N18" s="689"/>
    </row>
    <row r="19" spans="1:14" ht="15.6">
      <c r="A19" s="400" t="s">
        <v>16</v>
      </c>
      <c r="B19" s="481">
        <v>30</v>
      </c>
      <c r="C19" s="36">
        <v>15.1</v>
      </c>
      <c r="D19" s="168"/>
      <c r="E19" s="10">
        <v>4</v>
      </c>
      <c r="F19" s="115">
        <f t="shared" si="2"/>
        <v>13.333333333333334</v>
      </c>
      <c r="G19" s="10">
        <v>9</v>
      </c>
      <c r="H19" s="115">
        <f t="shared" si="3"/>
        <v>30</v>
      </c>
      <c r="I19" s="10">
        <v>10</v>
      </c>
      <c r="J19" s="115">
        <f t="shared" si="0"/>
        <v>33.333333333333329</v>
      </c>
      <c r="K19" s="10">
        <v>7</v>
      </c>
      <c r="L19" s="115">
        <f t="shared" si="1"/>
        <v>23.333333333333332</v>
      </c>
      <c r="M19" s="36">
        <v>3.7</v>
      </c>
      <c r="N19" s="689"/>
    </row>
    <row r="20" spans="1:14" ht="15.6">
      <c r="A20" s="400" t="s">
        <v>17</v>
      </c>
      <c r="B20" s="481">
        <v>28</v>
      </c>
      <c r="C20" s="36">
        <v>12.4</v>
      </c>
      <c r="D20" s="168"/>
      <c r="E20" s="10">
        <v>5</v>
      </c>
      <c r="F20" s="115">
        <f t="shared" si="2"/>
        <v>17.857142857142858</v>
      </c>
      <c r="G20" s="10">
        <v>15</v>
      </c>
      <c r="H20" s="115">
        <f t="shared" si="3"/>
        <v>53.571428571428569</v>
      </c>
      <c r="I20" s="10">
        <v>7</v>
      </c>
      <c r="J20" s="115">
        <f t="shared" si="0"/>
        <v>25</v>
      </c>
      <c r="K20" s="10">
        <v>1</v>
      </c>
      <c r="L20" s="115">
        <f t="shared" si="1"/>
        <v>3.5714285714285712</v>
      </c>
      <c r="M20" s="36">
        <v>3.1</v>
      </c>
      <c r="N20" s="689"/>
    </row>
    <row r="21" spans="1:14" ht="15.6">
      <c r="A21" s="400" t="s">
        <v>18</v>
      </c>
      <c r="B21" s="481">
        <v>8</v>
      </c>
      <c r="C21" s="36">
        <v>15.4</v>
      </c>
      <c r="D21" s="168"/>
      <c r="E21" s="10">
        <v>0</v>
      </c>
      <c r="F21" s="115">
        <f t="shared" si="2"/>
        <v>0</v>
      </c>
      <c r="G21" s="10">
        <v>5</v>
      </c>
      <c r="H21" s="115">
        <f t="shared" si="3"/>
        <v>62.5</v>
      </c>
      <c r="I21" s="10">
        <v>2</v>
      </c>
      <c r="J21" s="115">
        <f t="shared" si="0"/>
        <v>25</v>
      </c>
      <c r="K21" s="10">
        <v>1</v>
      </c>
      <c r="L21" s="115">
        <f t="shared" si="1"/>
        <v>12.5</v>
      </c>
      <c r="M21" s="36">
        <v>3.5</v>
      </c>
      <c r="N21" s="689"/>
    </row>
    <row r="22" spans="1:14" ht="15.6">
      <c r="A22" s="400" t="s">
        <v>19</v>
      </c>
      <c r="B22" s="481">
        <v>34</v>
      </c>
      <c r="C22" s="36">
        <v>16.100000000000001</v>
      </c>
      <c r="D22" s="168"/>
      <c r="E22" s="10">
        <v>3</v>
      </c>
      <c r="F22" s="115">
        <f t="shared" si="2"/>
        <v>8.8235294117647065</v>
      </c>
      <c r="G22" s="10">
        <v>15</v>
      </c>
      <c r="H22" s="115">
        <f t="shared" si="3"/>
        <v>44.117647058823529</v>
      </c>
      <c r="I22" s="10">
        <v>6</v>
      </c>
      <c r="J22" s="115">
        <f t="shared" si="0"/>
        <v>17.647058823529413</v>
      </c>
      <c r="K22" s="10">
        <v>10</v>
      </c>
      <c r="L22" s="115">
        <f t="shared" si="1"/>
        <v>29.411764705882355</v>
      </c>
      <c r="M22" s="36">
        <v>3.7</v>
      </c>
      <c r="N22" s="689"/>
    </row>
    <row r="23" spans="1:14" ht="15.6">
      <c r="A23" s="400" t="s">
        <v>20</v>
      </c>
      <c r="B23" s="481">
        <v>15</v>
      </c>
      <c r="C23" s="36">
        <v>14.3</v>
      </c>
      <c r="D23" s="168"/>
      <c r="E23" s="10">
        <v>1</v>
      </c>
      <c r="F23" s="115">
        <f t="shared" si="2"/>
        <v>6.666666666666667</v>
      </c>
      <c r="G23" s="10">
        <v>7</v>
      </c>
      <c r="H23" s="115">
        <f t="shared" si="3"/>
        <v>46.666666666666664</v>
      </c>
      <c r="I23" s="10">
        <v>6</v>
      </c>
      <c r="J23" s="115">
        <f t="shared" si="0"/>
        <v>40</v>
      </c>
      <c r="K23" s="10">
        <v>1</v>
      </c>
      <c r="L23" s="115">
        <f t="shared" si="1"/>
        <v>6.666666666666667</v>
      </c>
      <c r="M23" s="36">
        <v>3.5</v>
      </c>
      <c r="N23" s="689"/>
    </row>
    <row r="24" spans="1:14" ht="15.6">
      <c r="A24" s="400" t="s">
        <v>21</v>
      </c>
      <c r="B24" s="481">
        <v>16</v>
      </c>
      <c r="C24" s="36">
        <v>13.4</v>
      </c>
      <c r="D24" s="168"/>
      <c r="E24" s="10">
        <v>2</v>
      </c>
      <c r="F24" s="115">
        <f t="shared" si="2"/>
        <v>12.5</v>
      </c>
      <c r="G24" s="10">
        <v>10</v>
      </c>
      <c r="H24" s="115">
        <f t="shared" si="3"/>
        <v>62.5</v>
      </c>
      <c r="I24" s="10">
        <v>2</v>
      </c>
      <c r="J24" s="115">
        <f t="shared" si="0"/>
        <v>12.5</v>
      </c>
      <c r="K24" s="10">
        <v>2</v>
      </c>
      <c r="L24" s="115">
        <f t="shared" si="1"/>
        <v>12.5</v>
      </c>
      <c r="M24" s="36">
        <v>3.3</v>
      </c>
      <c r="N24" s="689"/>
    </row>
    <row r="25" spans="1:14" ht="15.6">
      <c r="A25" s="171" t="s">
        <v>22</v>
      </c>
      <c r="B25" s="481">
        <v>13</v>
      </c>
      <c r="C25" s="36">
        <v>10.4</v>
      </c>
      <c r="D25" s="168"/>
      <c r="E25" s="10">
        <v>5</v>
      </c>
      <c r="F25" s="115">
        <f t="shared" si="2"/>
        <v>38.461538461538467</v>
      </c>
      <c r="G25" s="10">
        <v>7</v>
      </c>
      <c r="H25" s="115">
        <f t="shared" si="3"/>
        <v>53.846153846153847</v>
      </c>
      <c r="I25" s="10">
        <v>1</v>
      </c>
      <c r="J25" s="115">
        <f t="shared" si="0"/>
        <v>7.6923076923076925</v>
      </c>
      <c r="K25" s="10">
        <v>0</v>
      </c>
      <c r="L25" s="115">
        <f t="shared" si="1"/>
        <v>0</v>
      </c>
      <c r="M25" s="36">
        <v>2.7</v>
      </c>
      <c r="N25" s="689"/>
    </row>
    <row r="26" spans="1:14" ht="15.6">
      <c r="A26" s="171" t="s">
        <v>41</v>
      </c>
      <c r="B26" s="481">
        <v>5</v>
      </c>
      <c r="C26" s="36">
        <v>13.8</v>
      </c>
      <c r="D26" s="168"/>
      <c r="E26" s="10">
        <v>1</v>
      </c>
      <c r="F26" s="115">
        <f t="shared" si="2"/>
        <v>20</v>
      </c>
      <c r="G26" s="10">
        <v>2</v>
      </c>
      <c r="H26" s="115">
        <f t="shared" si="3"/>
        <v>40</v>
      </c>
      <c r="I26" s="10">
        <v>2</v>
      </c>
      <c r="J26" s="115">
        <f t="shared" si="0"/>
        <v>40</v>
      </c>
      <c r="K26" s="10">
        <v>0</v>
      </c>
      <c r="L26" s="115">
        <f t="shared" si="1"/>
        <v>0</v>
      </c>
      <c r="M26" s="36">
        <v>3.2</v>
      </c>
      <c r="N26" s="689"/>
    </row>
    <row r="27" spans="1:14" ht="15.6">
      <c r="A27" s="171" t="s">
        <v>181</v>
      </c>
      <c r="B27" s="481"/>
      <c r="C27" s="36"/>
      <c r="D27" s="168"/>
      <c r="E27" s="10"/>
      <c r="F27" s="115" t="e">
        <f t="shared" si="2"/>
        <v>#DIV/0!</v>
      </c>
      <c r="G27" s="10"/>
      <c r="H27" s="115" t="e">
        <f t="shared" si="3"/>
        <v>#DIV/0!</v>
      </c>
      <c r="I27" s="10"/>
      <c r="J27" s="115" t="e">
        <f t="shared" si="0"/>
        <v>#DIV/0!</v>
      </c>
      <c r="K27" s="10"/>
      <c r="L27" s="115" t="e">
        <f t="shared" si="1"/>
        <v>#DIV/0!</v>
      </c>
      <c r="M27" s="36"/>
      <c r="N27" s="689"/>
    </row>
    <row r="28" spans="1:14" ht="15.6">
      <c r="A28" s="171" t="s">
        <v>182</v>
      </c>
      <c r="B28" s="481">
        <v>8</v>
      </c>
      <c r="C28" s="36">
        <v>11.5</v>
      </c>
      <c r="D28" s="168"/>
      <c r="E28" s="10">
        <v>2</v>
      </c>
      <c r="F28" s="115">
        <f t="shared" si="2"/>
        <v>25</v>
      </c>
      <c r="G28" s="10">
        <v>5</v>
      </c>
      <c r="H28" s="115">
        <f t="shared" si="3"/>
        <v>62.5</v>
      </c>
      <c r="I28" s="10">
        <v>1</v>
      </c>
      <c r="J28" s="115">
        <f t="shared" si="0"/>
        <v>12.5</v>
      </c>
      <c r="K28" s="10">
        <v>0</v>
      </c>
      <c r="L28" s="115">
        <f t="shared" si="1"/>
        <v>0</v>
      </c>
      <c r="M28" s="36">
        <v>2.9</v>
      </c>
      <c r="N28" s="689"/>
    </row>
    <row r="29" spans="1:14" ht="15.6">
      <c r="A29" s="171" t="s">
        <v>23</v>
      </c>
      <c r="B29" s="481">
        <v>4</v>
      </c>
      <c r="C29" s="36">
        <v>17.8</v>
      </c>
      <c r="D29" s="168"/>
      <c r="E29" s="10">
        <v>0</v>
      </c>
      <c r="F29" s="115">
        <f t="shared" si="2"/>
        <v>0</v>
      </c>
      <c r="G29" s="10">
        <v>1</v>
      </c>
      <c r="H29" s="115">
        <f t="shared" si="3"/>
        <v>25</v>
      </c>
      <c r="I29" s="10">
        <v>2</v>
      </c>
      <c r="J29" s="115">
        <f t="shared" si="0"/>
        <v>50</v>
      </c>
      <c r="K29" s="10">
        <v>1</v>
      </c>
      <c r="L29" s="115">
        <f t="shared" si="1"/>
        <v>25</v>
      </c>
      <c r="M29" s="36">
        <v>4</v>
      </c>
      <c r="N29" s="689"/>
    </row>
    <row r="30" spans="1:14" ht="15.6">
      <c r="A30" s="171" t="s">
        <v>24</v>
      </c>
      <c r="B30" s="481">
        <v>10</v>
      </c>
      <c r="C30" s="36">
        <v>15.2</v>
      </c>
      <c r="D30" s="168"/>
      <c r="E30" s="10">
        <v>0</v>
      </c>
      <c r="F30" s="115">
        <f t="shared" si="2"/>
        <v>0</v>
      </c>
      <c r="G30" s="10">
        <v>4</v>
      </c>
      <c r="H30" s="115">
        <f t="shared" si="3"/>
        <v>40</v>
      </c>
      <c r="I30" s="10">
        <v>6</v>
      </c>
      <c r="J30" s="115">
        <f t="shared" si="0"/>
        <v>60</v>
      </c>
      <c r="K30" s="10">
        <v>0</v>
      </c>
      <c r="L30" s="115">
        <f t="shared" si="1"/>
        <v>0</v>
      </c>
      <c r="M30" s="36">
        <v>3.6</v>
      </c>
      <c r="N30" s="689"/>
    </row>
    <row r="31" spans="1:14" ht="15.6">
      <c r="A31" s="171" t="s">
        <v>25</v>
      </c>
      <c r="B31" s="481">
        <v>10</v>
      </c>
      <c r="C31" s="36">
        <v>14.4</v>
      </c>
      <c r="D31" s="168"/>
      <c r="E31" s="10">
        <v>0</v>
      </c>
      <c r="F31" s="115">
        <f t="shared" si="2"/>
        <v>0</v>
      </c>
      <c r="G31" s="10">
        <v>7</v>
      </c>
      <c r="H31" s="115">
        <f t="shared" si="3"/>
        <v>70</v>
      </c>
      <c r="I31" s="10">
        <v>1</v>
      </c>
      <c r="J31" s="115">
        <f t="shared" si="0"/>
        <v>10</v>
      </c>
      <c r="K31" s="10">
        <v>2</v>
      </c>
      <c r="L31" s="115">
        <f t="shared" si="1"/>
        <v>20</v>
      </c>
      <c r="M31" s="36">
        <v>3.5</v>
      </c>
      <c r="N31" s="689"/>
    </row>
    <row r="32" spans="1:14" ht="16.2" thickBot="1">
      <c r="A32" s="171" t="s">
        <v>183</v>
      </c>
      <c r="B32" s="482">
        <v>5</v>
      </c>
      <c r="C32" s="54">
        <v>8.8000000000000007</v>
      </c>
      <c r="D32" s="126"/>
      <c r="E32" s="55">
        <v>1</v>
      </c>
      <c r="F32" s="116">
        <f t="shared" si="2"/>
        <v>20</v>
      </c>
      <c r="G32" s="55">
        <v>4</v>
      </c>
      <c r="H32" s="116">
        <f t="shared" si="3"/>
        <v>80</v>
      </c>
      <c r="I32" s="55">
        <v>0</v>
      </c>
      <c r="J32" s="116">
        <f t="shared" si="0"/>
        <v>0</v>
      </c>
      <c r="K32" s="55">
        <v>0</v>
      </c>
      <c r="L32" s="116">
        <f t="shared" si="1"/>
        <v>0</v>
      </c>
      <c r="M32" s="54">
        <v>2.8</v>
      </c>
      <c r="N32" s="689"/>
    </row>
    <row r="33" spans="1:14" ht="28.5" customHeight="1" thickBot="1">
      <c r="A33" s="309" t="s">
        <v>26</v>
      </c>
      <c r="B33" s="103">
        <f>SUM(B14:B32)</f>
        <v>235</v>
      </c>
      <c r="C33" s="124">
        <v>14.2</v>
      </c>
      <c r="D33" s="103"/>
      <c r="E33" s="103">
        <f>SUM(E14:E32)</f>
        <v>27</v>
      </c>
      <c r="F33" s="119">
        <f t="shared" si="2"/>
        <v>11.48936170212766</v>
      </c>
      <c r="G33" s="103">
        <f>SUM(G14:G32)</f>
        <v>117</v>
      </c>
      <c r="H33" s="119">
        <f t="shared" si="3"/>
        <v>49.787234042553195</v>
      </c>
      <c r="I33" s="103">
        <f>SUM(I14:I32)</f>
        <v>58</v>
      </c>
      <c r="J33" s="119">
        <f t="shared" si="0"/>
        <v>24.680851063829788</v>
      </c>
      <c r="K33" s="103">
        <f>SUM(K14:K32)</f>
        <v>33</v>
      </c>
      <c r="L33" s="122">
        <f t="shared" si="1"/>
        <v>14.042553191489363</v>
      </c>
      <c r="M33" s="124">
        <v>3.4</v>
      </c>
      <c r="N33" s="689"/>
    </row>
    <row r="34" spans="1:14" ht="27" customHeight="1" thickBot="1">
      <c r="A34" s="104" t="s">
        <v>168</v>
      </c>
      <c r="B34" s="107">
        <f>SUM(B13,B33)</f>
        <v>728</v>
      </c>
      <c r="C34" s="108">
        <v>15.2</v>
      </c>
      <c r="D34" s="107"/>
      <c r="E34" s="107">
        <f>SUM(E13,E33)</f>
        <v>72</v>
      </c>
      <c r="F34" s="120">
        <f t="shared" si="2"/>
        <v>9.8901098901098905</v>
      </c>
      <c r="G34" s="107">
        <f>SUM(G13,G33)</f>
        <v>281</v>
      </c>
      <c r="H34" s="120">
        <f t="shared" si="3"/>
        <v>38.598901098901102</v>
      </c>
      <c r="I34" s="107">
        <f>SUM(I13,I33)</f>
        <v>213</v>
      </c>
      <c r="J34" s="120">
        <f t="shared" si="0"/>
        <v>29.258241758241759</v>
      </c>
      <c r="K34" s="107">
        <f>SUM(K13,K33)</f>
        <v>162</v>
      </c>
      <c r="L34" s="123">
        <f t="shared" si="1"/>
        <v>22.252747252747252</v>
      </c>
      <c r="M34" s="108">
        <v>3.6</v>
      </c>
      <c r="N34" s="689"/>
    </row>
    <row r="35" spans="1:14" ht="25.5" customHeight="1" thickBot="1">
      <c r="A35" s="251" t="s">
        <v>167</v>
      </c>
      <c r="B35" s="255"/>
      <c r="C35" s="255"/>
      <c r="D35" s="255"/>
      <c r="E35" s="255"/>
      <c r="F35" s="256"/>
      <c r="G35" s="255"/>
      <c r="H35" s="256"/>
      <c r="I35" s="255"/>
      <c r="J35" s="256"/>
      <c r="K35" s="255"/>
      <c r="L35" s="256"/>
      <c r="M35" s="257"/>
      <c r="N35" s="240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57" orientation="landscape" horizontalDpi="4294967294" r:id="rId1"/>
  <headerFooter alignWithMargins="0">
    <oddHeader>&amp;R&amp;A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N39"/>
  <sheetViews>
    <sheetView topLeftCell="B16" zoomScale="90" zoomScaleNormal="90" workbookViewId="0">
      <selection activeCell="K3" activeCellId="3" sqref="E3:E4 G3:G4 I3:I4 K3:K4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211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7" thickBot="1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188</v>
      </c>
    </row>
    <row r="3" spans="1:14" ht="15.6">
      <c r="A3" s="73" t="s">
        <v>6</v>
      </c>
      <c r="B3" s="504">
        <v>28</v>
      </c>
      <c r="C3" s="36">
        <v>15.3</v>
      </c>
      <c r="D3" s="168"/>
      <c r="E3" s="10">
        <v>2</v>
      </c>
      <c r="F3" s="115">
        <f t="shared" ref="F3:F38" si="0">E3/B3*100</f>
        <v>7.1428571428571423</v>
      </c>
      <c r="G3" s="10">
        <v>13</v>
      </c>
      <c r="H3" s="115">
        <f t="shared" ref="H3:H38" si="1">G3/B3*100</f>
        <v>46.428571428571431</v>
      </c>
      <c r="I3" s="10">
        <v>10</v>
      </c>
      <c r="J3" s="115">
        <f t="shared" ref="J3:J38" si="2">I3/B3*100</f>
        <v>35.714285714285715</v>
      </c>
      <c r="K3" s="10">
        <v>3</v>
      </c>
      <c r="L3" s="115">
        <f t="shared" ref="L3:L38" si="3">K3/B3*100</f>
        <v>10.714285714285714</v>
      </c>
      <c r="M3" s="246">
        <v>3.5</v>
      </c>
      <c r="N3" s="688"/>
    </row>
    <row r="4" spans="1:14" ht="31.2">
      <c r="A4" s="73" t="s">
        <v>7</v>
      </c>
      <c r="B4" s="506">
        <v>18</v>
      </c>
      <c r="C4" s="36">
        <v>3.8</v>
      </c>
      <c r="D4" s="168"/>
      <c r="E4" s="10">
        <v>18</v>
      </c>
      <c r="F4" s="115">
        <f t="shared" si="0"/>
        <v>100</v>
      </c>
      <c r="G4" s="10">
        <v>0</v>
      </c>
      <c r="H4" s="115">
        <f t="shared" si="1"/>
        <v>0</v>
      </c>
      <c r="I4" s="10">
        <v>0</v>
      </c>
      <c r="J4" s="115">
        <f t="shared" si="2"/>
        <v>0</v>
      </c>
      <c r="K4" s="10">
        <v>0</v>
      </c>
      <c r="L4" s="115">
        <f t="shared" si="3"/>
        <v>0</v>
      </c>
      <c r="M4" s="246">
        <v>2</v>
      </c>
      <c r="N4" s="689"/>
    </row>
    <row r="5" spans="1:14" ht="15.6">
      <c r="A5" s="73" t="s">
        <v>8</v>
      </c>
      <c r="B5" s="507">
        <v>66</v>
      </c>
      <c r="C5" s="36">
        <v>20</v>
      </c>
      <c r="D5" s="168"/>
      <c r="E5" s="10">
        <v>1</v>
      </c>
      <c r="F5" s="115">
        <f t="shared" si="0"/>
        <v>1.5151515151515151</v>
      </c>
      <c r="G5" s="10">
        <v>14</v>
      </c>
      <c r="H5" s="115">
        <f t="shared" si="1"/>
        <v>21.212121212121211</v>
      </c>
      <c r="I5" s="10">
        <v>14</v>
      </c>
      <c r="J5" s="115">
        <f t="shared" si="2"/>
        <v>21.212121212121211</v>
      </c>
      <c r="K5" s="10">
        <v>37</v>
      </c>
      <c r="L5" s="115">
        <f t="shared" si="3"/>
        <v>56.060606060606055</v>
      </c>
      <c r="M5" s="36">
        <v>4.3</v>
      </c>
      <c r="N5" s="689"/>
    </row>
    <row r="6" spans="1:14" ht="15.6">
      <c r="A6" s="73" t="s">
        <v>37</v>
      </c>
      <c r="B6" s="506">
        <v>34</v>
      </c>
      <c r="C6" s="36">
        <v>11.1</v>
      </c>
      <c r="D6" s="168"/>
      <c r="E6" s="10">
        <v>12</v>
      </c>
      <c r="F6" s="115">
        <f t="shared" si="0"/>
        <v>35.294117647058826</v>
      </c>
      <c r="G6" s="10">
        <v>9</v>
      </c>
      <c r="H6" s="115">
        <f t="shared" si="1"/>
        <v>26.47058823529412</v>
      </c>
      <c r="I6" s="10">
        <v>11</v>
      </c>
      <c r="J6" s="115">
        <f t="shared" si="2"/>
        <v>32.352941176470587</v>
      </c>
      <c r="K6" s="10">
        <v>2</v>
      </c>
      <c r="L6" s="115">
        <f t="shared" si="3"/>
        <v>5.8823529411764701</v>
      </c>
      <c r="M6" s="36">
        <v>3.1</v>
      </c>
      <c r="N6" s="689"/>
    </row>
    <row r="7" spans="1:14" ht="15.6">
      <c r="A7" s="73" t="s">
        <v>38</v>
      </c>
      <c r="B7" s="506">
        <v>39</v>
      </c>
      <c r="C7" s="36">
        <v>15.8</v>
      </c>
      <c r="D7" s="168"/>
      <c r="E7" s="10">
        <v>4</v>
      </c>
      <c r="F7" s="115">
        <f t="shared" si="0"/>
        <v>10.256410256410255</v>
      </c>
      <c r="G7" s="10">
        <v>13</v>
      </c>
      <c r="H7" s="115">
        <f t="shared" si="1"/>
        <v>33.333333333333329</v>
      </c>
      <c r="I7" s="10">
        <v>13</v>
      </c>
      <c r="J7" s="115">
        <f t="shared" si="2"/>
        <v>33.333333333333329</v>
      </c>
      <c r="K7" s="10">
        <v>9</v>
      </c>
      <c r="L7" s="115">
        <f t="shared" si="3"/>
        <v>23.076923076923077</v>
      </c>
      <c r="M7" s="36">
        <v>3.7</v>
      </c>
      <c r="N7" s="689"/>
    </row>
    <row r="8" spans="1:14" ht="15.6">
      <c r="A8" s="73" t="s">
        <v>0</v>
      </c>
      <c r="B8" s="506">
        <v>113</v>
      </c>
      <c r="C8" s="36">
        <v>17.7</v>
      </c>
      <c r="D8" s="168"/>
      <c r="E8" s="10">
        <v>2</v>
      </c>
      <c r="F8" s="115">
        <f t="shared" si="0"/>
        <v>1.7699115044247788</v>
      </c>
      <c r="G8" s="10">
        <v>34</v>
      </c>
      <c r="H8" s="115">
        <f t="shared" si="1"/>
        <v>30.088495575221241</v>
      </c>
      <c r="I8" s="10">
        <v>43</v>
      </c>
      <c r="J8" s="115">
        <f t="shared" si="2"/>
        <v>38.053097345132741</v>
      </c>
      <c r="K8" s="10">
        <v>34</v>
      </c>
      <c r="L8" s="115">
        <f t="shared" si="3"/>
        <v>30.088495575221241</v>
      </c>
      <c r="M8" s="36">
        <v>4</v>
      </c>
      <c r="N8" s="689"/>
    </row>
    <row r="9" spans="1:14" ht="15.6">
      <c r="A9" s="73" t="s">
        <v>9</v>
      </c>
      <c r="B9" s="506">
        <v>44</v>
      </c>
      <c r="C9" s="36">
        <v>16.899999999999999</v>
      </c>
      <c r="D9" s="168"/>
      <c r="E9" s="10">
        <v>0</v>
      </c>
      <c r="F9" s="115">
        <f t="shared" si="0"/>
        <v>0</v>
      </c>
      <c r="G9" s="10">
        <v>18</v>
      </c>
      <c r="H9" s="115">
        <f t="shared" si="1"/>
        <v>40.909090909090914</v>
      </c>
      <c r="I9" s="10">
        <v>15</v>
      </c>
      <c r="J9" s="115">
        <f t="shared" si="2"/>
        <v>34.090909090909086</v>
      </c>
      <c r="K9" s="10">
        <v>11</v>
      </c>
      <c r="L9" s="115">
        <f t="shared" si="3"/>
        <v>25</v>
      </c>
      <c r="M9" s="36">
        <v>3.8</v>
      </c>
      <c r="N9" s="689"/>
    </row>
    <row r="10" spans="1:14" ht="15.6">
      <c r="A10" s="73" t="s">
        <v>1</v>
      </c>
      <c r="B10" s="506">
        <v>48</v>
      </c>
      <c r="C10" s="36">
        <v>16.7</v>
      </c>
      <c r="D10" s="168"/>
      <c r="E10" s="10">
        <v>0</v>
      </c>
      <c r="F10" s="115">
        <f t="shared" si="0"/>
        <v>0</v>
      </c>
      <c r="G10" s="10">
        <v>21</v>
      </c>
      <c r="H10" s="115">
        <f t="shared" si="1"/>
        <v>43.75</v>
      </c>
      <c r="I10" s="10">
        <v>16</v>
      </c>
      <c r="J10" s="115">
        <f t="shared" si="2"/>
        <v>33.333333333333329</v>
      </c>
      <c r="K10" s="10">
        <v>11</v>
      </c>
      <c r="L10" s="115">
        <f t="shared" si="3"/>
        <v>22.916666666666664</v>
      </c>
      <c r="M10" s="36">
        <v>3.8</v>
      </c>
      <c r="N10" s="689"/>
    </row>
    <row r="11" spans="1:14" ht="15.6">
      <c r="A11" s="73" t="s">
        <v>10</v>
      </c>
      <c r="B11" s="506">
        <v>46</v>
      </c>
      <c r="C11" s="36">
        <v>17.100000000000001</v>
      </c>
      <c r="D11" s="168"/>
      <c r="E11" s="10">
        <v>0</v>
      </c>
      <c r="F11" s="115">
        <f t="shared" si="0"/>
        <v>0</v>
      </c>
      <c r="G11" s="10">
        <v>21</v>
      </c>
      <c r="H11" s="115">
        <f t="shared" si="1"/>
        <v>45.652173913043477</v>
      </c>
      <c r="I11" s="10">
        <v>8</v>
      </c>
      <c r="J11" s="115">
        <f t="shared" si="2"/>
        <v>17.391304347826086</v>
      </c>
      <c r="K11" s="10">
        <v>17</v>
      </c>
      <c r="L11" s="115">
        <f t="shared" si="3"/>
        <v>36.95652173913043</v>
      </c>
      <c r="M11" s="36">
        <v>3.9</v>
      </c>
      <c r="N11" s="689"/>
    </row>
    <row r="12" spans="1:14" ht="15.6">
      <c r="A12" s="74" t="s">
        <v>39</v>
      </c>
      <c r="B12" s="506">
        <v>37</v>
      </c>
      <c r="C12" s="36">
        <v>13.5</v>
      </c>
      <c r="D12" s="168"/>
      <c r="E12" s="10">
        <v>6</v>
      </c>
      <c r="F12" s="115">
        <f t="shared" si="0"/>
        <v>16.216216216216218</v>
      </c>
      <c r="G12" s="10">
        <v>13</v>
      </c>
      <c r="H12" s="115">
        <f t="shared" si="1"/>
        <v>35.135135135135137</v>
      </c>
      <c r="I12" s="10">
        <v>16</v>
      </c>
      <c r="J12" s="115">
        <f t="shared" si="2"/>
        <v>43.243243243243242</v>
      </c>
      <c r="K12" s="10">
        <v>2</v>
      </c>
      <c r="L12" s="115">
        <f t="shared" si="3"/>
        <v>5.4054054054054053</v>
      </c>
      <c r="M12" s="36">
        <v>3.4</v>
      </c>
      <c r="N12" s="689"/>
    </row>
    <row r="13" spans="1:14" s="162" customFormat="1" ht="16.2" thickBot="1">
      <c r="A13" s="161" t="s">
        <v>180</v>
      </c>
      <c r="B13" s="508">
        <v>20</v>
      </c>
      <c r="C13" s="54">
        <v>16.100000000000001</v>
      </c>
      <c r="D13" s="126"/>
      <c r="E13" s="55">
        <v>0</v>
      </c>
      <c r="F13" s="116">
        <f t="shared" si="0"/>
        <v>0</v>
      </c>
      <c r="G13" s="55">
        <v>8</v>
      </c>
      <c r="H13" s="116">
        <f t="shared" si="1"/>
        <v>40</v>
      </c>
      <c r="I13" s="55">
        <v>9</v>
      </c>
      <c r="J13" s="116">
        <f t="shared" si="2"/>
        <v>45</v>
      </c>
      <c r="K13" s="55">
        <v>3</v>
      </c>
      <c r="L13" s="116">
        <f t="shared" si="3"/>
        <v>15</v>
      </c>
      <c r="M13" s="54">
        <v>3.8</v>
      </c>
      <c r="N13" s="689"/>
    </row>
    <row r="14" spans="1:14" ht="22.5" customHeight="1" thickBot="1">
      <c r="A14" s="305" t="s">
        <v>11</v>
      </c>
      <c r="B14" s="102">
        <f>SUM(B3:B13)</f>
        <v>493</v>
      </c>
      <c r="C14" s="106">
        <v>16.2</v>
      </c>
      <c r="D14" s="102"/>
      <c r="E14" s="306">
        <f>SUM(E3:E13)</f>
        <v>45</v>
      </c>
      <c r="F14" s="117">
        <f t="shared" si="0"/>
        <v>9.1277890466531435</v>
      </c>
      <c r="G14" s="110">
        <f>SUM(G3:G13)</f>
        <v>164</v>
      </c>
      <c r="H14" s="119">
        <f t="shared" si="1"/>
        <v>33.265720081135903</v>
      </c>
      <c r="I14" s="103">
        <f>SUM(I3:I13)</f>
        <v>155</v>
      </c>
      <c r="J14" s="119">
        <f t="shared" si="2"/>
        <v>31.440162271805271</v>
      </c>
      <c r="K14" s="103">
        <f>SUM(K3:K13)</f>
        <v>129</v>
      </c>
      <c r="L14" s="122">
        <f t="shared" si="3"/>
        <v>26.166328600405681</v>
      </c>
      <c r="M14" s="248">
        <v>3.7</v>
      </c>
      <c r="N14" s="689"/>
    </row>
    <row r="15" spans="1:14" ht="28.2" thickBot="1">
      <c r="A15" s="305" t="s">
        <v>28</v>
      </c>
      <c r="B15" s="105">
        <f>SUM(B3,B5,B6,B7,B8,B9,B10,B11,B12,B13)</f>
        <v>475</v>
      </c>
      <c r="C15" s="307">
        <v>16.600000000000001</v>
      </c>
      <c r="D15" s="308"/>
      <c r="E15" s="105">
        <f>SUM(E3,E5,E6,E7,E8,E9,E10,E11,E12,E13)</f>
        <v>27</v>
      </c>
      <c r="F15" s="117">
        <f t="shared" si="0"/>
        <v>5.6842105263157894</v>
      </c>
      <c r="G15" s="110">
        <f>SUM(G3,G5,G6,G7,G8,G9,G10,G11,G12,G13)</f>
        <v>164</v>
      </c>
      <c r="H15" s="119">
        <f t="shared" si="1"/>
        <v>34.526315789473685</v>
      </c>
      <c r="I15" s="103">
        <f>SUM(I3,I5,I6,I7,I8,I9,I10,I11,I12,I13)</f>
        <v>155</v>
      </c>
      <c r="J15" s="119">
        <f t="shared" si="2"/>
        <v>32.631578947368425</v>
      </c>
      <c r="K15" s="103">
        <f>SUM(K3,K5,K6,K7,K8,K9,K10,K11,K12,K13)</f>
        <v>129</v>
      </c>
      <c r="L15" s="122">
        <f t="shared" si="3"/>
        <v>27.157894736842103</v>
      </c>
      <c r="M15" s="307">
        <v>3.8</v>
      </c>
      <c r="N15" s="689"/>
    </row>
    <row r="16" spans="1:14" ht="15.6">
      <c r="A16" s="171" t="s">
        <v>12</v>
      </c>
      <c r="B16" s="480">
        <v>4</v>
      </c>
      <c r="C16" s="100">
        <v>21</v>
      </c>
      <c r="D16" s="170"/>
      <c r="E16" s="101">
        <v>0</v>
      </c>
      <c r="F16" s="118">
        <f t="shared" si="0"/>
        <v>0</v>
      </c>
      <c r="G16" s="101">
        <v>1</v>
      </c>
      <c r="H16" s="118">
        <f t="shared" si="1"/>
        <v>25</v>
      </c>
      <c r="I16" s="101">
        <v>1</v>
      </c>
      <c r="J16" s="118">
        <f t="shared" si="2"/>
        <v>25</v>
      </c>
      <c r="K16" s="101">
        <v>2</v>
      </c>
      <c r="L16" s="118">
        <f t="shared" si="3"/>
        <v>50</v>
      </c>
      <c r="M16" s="100">
        <v>4.3</v>
      </c>
      <c r="N16" s="689"/>
    </row>
    <row r="17" spans="1:14" ht="15.6">
      <c r="A17" s="400" t="s">
        <v>13</v>
      </c>
      <c r="B17" s="481">
        <v>13</v>
      </c>
      <c r="C17" s="36">
        <v>10.5</v>
      </c>
      <c r="D17" s="168"/>
      <c r="E17" s="10">
        <v>1</v>
      </c>
      <c r="F17" s="115">
        <f t="shared" si="0"/>
        <v>7.6923076923076925</v>
      </c>
      <c r="G17" s="10">
        <v>10</v>
      </c>
      <c r="H17" s="115">
        <f t="shared" si="1"/>
        <v>76.923076923076934</v>
      </c>
      <c r="I17" s="10">
        <v>1</v>
      </c>
      <c r="J17" s="115">
        <f t="shared" si="2"/>
        <v>7.6923076923076925</v>
      </c>
      <c r="K17" s="10">
        <v>1</v>
      </c>
      <c r="L17" s="115">
        <f t="shared" si="3"/>
        <v>7.6923076923076925</v>
      </c>
      <c r="M17" s="36">
        <v>3.6</v>
      </c>
      <c r="N17" s="689"/>
    </row>
    <row r="18" spans="1:14" ht="15.6">
      <c r="A18" s="400" t="s">
        <v>14</v>
      </c>
      <c r="B18" s="481">
        <v>16</v>
      </c>
      <c r="C18" s="36">
        <v>15.4</v>
      </c>
      <c r="D18" s="168"/>
      <c r="E18" s="10">
        <v>0</v>
      </c>
      <c r="F18" s="115">
        <f t="shared" si="0"/>
        <v>0</v>
      </c>
      <c r="G18" s="10">
        <v>8</v>
      </c>
      <c r="H18" s="115">
        <f t="shared" si="1"/>
        <v>50</v>
      </c>
      <c r="I18" s="10">
        <v>8</v>
      </c>
      <c r="J18" s="115">
        <f t="shared" si="2"/>
        <v>50</v>
      </c>
      <c r="K18" s="10">
        <v>0</v>
      </c>
      <c r="L18" s="115">
        <f t="shared" si="3"/>
        <v>0</v>
      </c>
      <c r="M18" s="36">
        <v>3.5</v>
      </c>
      <c r="N18" s="689"/>
    </row>
    <row r="19" spans="1:14" ht="15.6">
      <c r="A19" s="400" t="s">
        <v>77</v>
      </c>
      <c r="B19" s="481">
        <v>6</v>
      </c>
      <c r="C19" s="36">
        <v>12.2</v>
      </c>
      <c r="D19" s="168"/>
      <c r="E19" s="10">
        <v>1</v>
      </c>
      <c r="F19" s="115">
        <f t="shared" si="0"/>
        <v>16.666666666666664</v>
      </c>
      <c r="G19" s="10">
        <v>4</v>
      </c>
      <c r="H19" s="115">
        <f t="shared" si="1"/>
        <v>66.666666666666657</v>
      </c>
      <c r="I19" s="10">
        <v>0</v>
      </c>
      <c r="J19" s="115">
        <f t="shared" si="2"/>
        <v>0</v>
      </c>
      <c r="K19" s="10">
        <v>1</v>
      </c>
      <c r="L19" s="115">
        <f t="shared" si="3"/>
        <v>16.666666666666664</v>
      </c>
      <c r="M19" s="36">
        <v>3.2</v>
      </c>
      <c r="N19" s="689"/>
    </row>
    <row r="20" spans="1:14" ht="15.6">
      <c r="A20" s="400" t="s">
        <v>15</v>
      </c>
      <c r="B20" s="481">
        <v>10</v>
      </c>
      <c r="C20" s="36">
        <v>19.2</v>
      </c>
      <c r="D20" s="168"/>
      <c r="E20" s="10">
        <v>1</v>
      </c>
      <c r="F20" s="115">
        <f t="shared" si="0"/>
        <v>10</v>
      </c>
      <c r="G20" s="10">
        <v>3</v>
      </c>
      <c r="H20" s="115">
        <f t="shared" si="1"/>
        <v>30</v>
      </c>
      <c r="I20" s="10">
        <v>2</v>
      </c>
      <c r="J20" s="115">
        <f t="shared" si="2"/>
        <v>20</v>
      </c>
      <c r="K20" s="10">
        <v>4</v>
      </c>
      <c r="L20" s="115">
        <f t="shared" si="3"/>
        <v>40</v>
      </c>
      <c r="M20" s="36">
        <v>3.9</v>
      </c>
      <c r="N20" s="689"/>
    </row>
    <row r="21" spans="1:14" ht="15.6">
      <c r="A21" s="400" t="s">
        <v>16</v>
      </c>
      <c r="B21" s="481">
        <v>30</v>
      </c>
      <c r="C21" s="36">
        <v>15.1</v>
      </c>
      <c r="D21" s="168"/>
      <c r="E21" s="10">
        <v>4</v>
      </c>
      <c r="F21" s="115">
        <f t="shared" si="0"/>
        <v>13.333333333333334</v>
      </c>
      <c r="G21" s="10">
        <v>9</v>
      </c>
      <c r="H21" s="115">
        <f t="shared" si="1"/>
        <v>30</v>
      </c>
      <c r="I21" s="10">
        <v>10</v>
      </c>
      <c r="J21" s="115">
        <f t="shared" si="2"/>
        <v>33.333333333333329</v>
      </c>
      <c r="K21" s="10">
        <v>7</v>
      </c>
      <c r="L21" s="115">
        <f t="shared" si="3"/>
        <v>23.333333333333332</v>
      </c>
      <c r="M21" s="36">
        <v>3.7</v>
      </c>
      <c r="N21" s="689"/>
    </row>
    <row r="22" spans="1:14" ht="15.6">
      <c r="A22" s="400" t="s">
        <v>17</v>
      </c>
      <c r="B22" s="481">
        <v>28</v>
      </c>
      <c r="C22" s="36">
        <v>12.4</v>
      </c>
      <c r="D22" s="168"/>
      <c r="E22" s="10">
        <v>5</v>
      </c>
      <c r="F22" s="115">
        <f t="shared" si="0"/>
        <v>17.857142857142858</v>
      </c>
      <c r="G22" s="10">
        <v>15</v>
      </c>
      <c r="H22" s="115">
        <f t="shared" si="1"/>
        <v>53.571428571428569</v>
      </c>
      <c r="I22" s="10">
        <v>7</v>
      </c>
      <c r="J22" s="115">
        <f t="shared" si="2"/>
        <v>25</v>
      </c>
      <c r="K22" s="10">
        <v>1</v>
      </c>
      <c r="L22" s="115">
        <f t="shared" si="3"/>
        <v>3.5714285714285712</v>
      </c>
      <c r="M22" s="36">
        <v>3.1</v>
      </c>
      <c r="N22" s="689"/>
    </row>
    <row r="23" spans="1:14" ht="15.6">
      <c r="A23" s="400" t="s">
        <v>18</v>
      </c>
      <c r="B23" s="481">
        <v>8</v>
      </c>
      <c r="C23" s="36">
        <v>15.4</v>
      </c>
      <c r="D23" s="168"/>
      <c r="E23" s="10">
        <v>0</v>
      </c>
      <c r="F23" s="115">
        <f t="shared" si="0"/>
        <v>0</v>
      </c>
      <c r="G23" s="10">
        <v>5</v>
      </c>
      <c r="H23" s="115">
        <f t="shared" si="1"/>
        <v>62.5</v>
      </c>
      <c r="I23" s="10">
        <v>2</v>
      </c>
      <c r="J23" s="115">
        <f t="shared" si="2"/>
        <v>25</v>
      </c>
      <c r="K23" s="10">
        <v>1</v>
      </c>
      <c r="L23" s="115">
        <f t="shared" si="3"/>
        <v>12.5</v>
      </c>
      <c r="M23" s="36">
        <v>3.5</v>
      </c>
      <c r="N23" s="689"/>
    </row>
    <row r="24" spans="1:14" ht="15.6">
      <c r="A24" s="400" t="s">
        <v>19</v>
      </c>
      <c r="B24" s="481">
        <v>34</v>
      </c>
      <c r="C24" s="36">
        <v>16.100000000000001</v>
      </c>
      <c r="D24" s="168"/>
      <c r="E24" s="10">
        <v>3</v>
      </c>
      <c r="F24" s="115">
        <f t="shared" si="0"/>
        <v>8.8235294117647065</v>
      </c>
      <c r="G24" s="10">
        <v>15</v>
      </c>
      <c r="H24" s="115">
        <f t="shared" si="1"/>
        <v>44.117647058823529</v>
      </c>
      <c r="I24" s="10">
        <v>6</v>
      </c>
      <c r="J24" s="115">
        <f t="shared" si="2"/>
        <v>17.647058823529413</v>
      </c>
      <c r="K24" s="10">
        <v>10</v>
      </c>
      <c r="L24" s="115">
        <f t="shared" si="3"/>
        <v>29.411764705882355</v>
      </c>
      <c r="M24" s="36">
        <v>3.7</v>
      </c>
      <c r="N24" s="689"/>
    </row>
    <row r="25" spans="1:14" ht="15.6">
      <c r="A25" s="400" t="s">
        <v>20</v>
      </c>
      <c r="B25" s="481">
        <v>15</v>
      </c>
      <c r="C25" s="36">
        <v>14.3</v>
      </c>
      <c r="D25" s="168"/>
      <c r="E25" s="10">
        <v>1</v>
      </c>
      <c r="F25" s="115">
        <f t="shared" si="0"/>
        <v>6.666666666666667</v>
      </c>
      <c r="G25" s="10">
        <v>7</v>
      </c>
      <c r="H25" s="115">
        <f t="shared" si="1"/>
        <v>46.666666666666664</v>
      </c>
      <c r="I25" s="10">
        <v>6</v>
      </c>
      <c r="J25" s="115">
        <f t="shared" si="2"/>
        <v>40</v>
      </c>
      <c r="K25" s="10">
        <v>1</v>
      </c>
      <c r="L25" s="115">
        <f t="shared" si="3"/>
        <v>6.666666666666667</v>
      </c>
      <c r="M25" s="36">
        <v>3.5</v>
      </c>
      <c r="N25" s="689"/>
    </row>
    <row r="26" spans="1:14" ht="15.6">
      <c r="A26" s="400" t="s">
        <v>21</v>
      </c>
      <c r="B26" s="481">
        <v>16</v>
      </c>
      <c r="C26" s="36">
        <v>13.4</v>
      </c>
      <c r="D26" s="168"/>
      <c r="E26" s="10">
        <v>2</v>
      </c>
      <c r="F26" s="115">
        <f t="shared" si="0"/>
        <v>12.5</v>
      </c>
      <c r="G26" s="10">
        <v>10</v>
      </c>
      <c r="H26" s="115">
        <f t="shared" si="1"/>
        <v>62.5</v>
      </c>
      <c r="I26" s="10">
        <v>2</v>
      </c>
      <c r="J26" s="115">
        <f t="shared" si="2"/>
        <v>12.5</v>
      </c>
      <c r="K26" s="10">
        <v>2</v>
      </c>
      <c r="L26" s="115">
        <f t="shared" si="3"/>
        <v>12.5</v>
      </c>
      <c r="M26" s="36">
        <v>3.3</v>
      </c>
      <c r="N26" s="689"/>
    </row>
    <row r="27" spans="1:14" ht="15.6">
      <c r="A27" s="171" t="s">
        <v>22</v>
      </c>
      <c r="B27" s="481">
        <v>13</v>
      </c>
      <c r="C27" s="36">
        <v>10.4</v>
      </c>
      <c r="D27" s="168"/>
      <c r="E27" s="10">
        <v>5</v>
      </c>
      <c r="F27" s="115">
        <f t="shared" si="0"/>
        <v>38.461538461538467</v>
      </c>
      <c r="G27" s="10">
        <v>7</v>
      </c>
      <c r="H27" s="115">
        <f t="shared" si="1"/>
        <v>53.846153846153847</v>
      </c>
      <c r="I27" s="10">
        <v>1</v>
      </c>
      <c r="J27" s="115">
        <f t="shared" si="2"/>
        <v>7.6923076923076925</v>
      </c>
      <c r="K27" s="10">
        <v>0</v>
      </c>
      <c r="L27" s="115">
        <f t="shared" si="3"/>
        <v>0</v>
      </c>
      <c r="M27" s="36">
        <v>2.7</v>
      </c>
      <c r="N27" s="689"/>
    </row>
    <row r="28" spans="1:14" ht="15.6">
      <c r="A28" s="171" t="s">
        <v>41</v>
      </c>
      <c r="B28" s="481">
        <v>5</v>
      </c>
      <c r="C28" s="36">
        <v>13.8</v>
      </c>
      <c r="D28" s="168"/>
      <c r="E28" s="10">
        <v>1</v>
      </c>
      <c r="F28" s="115">
        <f t="shared" si="0"/>
        <v>20</v>
      </c>
      <c r="G28" s="10">
        <v>2</v>
      </c>
      <c r="H28" s="115">
        <f t="shared" si="1"/>
        <v>40</v>
      </c>
      <c r="I28" s="10">
        <v>2</v>
      </c>
      <c r="J28" s="115">
        <f t="shared" si="2"/>
        <v>40</v>
      </c>
      <c r="K28" s="10">
        <v>0</v>
      </c>
      <c r="L28" s="115">
        <f t="shared" si="3"/>
        <v>0</v>
      </c>
      <c r="M28" s="36">
        <v>3.2</v>
      </c>
      <c r="N28" s="689"/>
    </row>
    <row r="29" spans="1:14" ht="15.6">
      <c r="A29" s="171" t="s">
        <v>181</v>
      </c>
      <c r="B29" s="481"/>
      <c r="C29" s="36"/>
      <c r="D29" s="168"/>
      <c r="E29" s="10"/>
      <c r="F29" s="115" t="e">
        <f t="shared" si="0"/>
        <v>#DIV/0!</v>
      </c>
      <c r="G29" s="10"/>
      <c r="H29" s="115" t="e">
        <f t="shared" si="1"/>
        <v>#DIV/0!</v>
      </c>
      <c r="I29" s="10"/>
      <c r="J29" s="115" t="e">
        <f t="shared" si="2"/>
        <v>#DIV/0!</v>
      </c>
      <c r="K29" s="10"/>
      <c r="L29" s="115" t="e">
        <f t="shared" si="3"/>
        <v>#DIV/0!</v>
      </c>
      <c r="M29" s="36"/>
      <c r="N29" s="689"/>
    </row>
    <row r="30" spans="1:14" ht="15.6">
      <c r="A30" s="171" t="s">
        <v>182</v>
      </c>
      <c r="B30" s="481">
        <v>8</v>
      </c>
      <c r="C30" s="36">
        <v>11.5</v>
      </c>
      <c r="D30" s="168"/>
      <c r="E30" s="10">
        <v>2</v>
      </c>
      <c r="F30" s="115">
        <f t="shared" si="0"/>
        <v>25</v>
      </c>
      <c r="G30" s="10">
        <v>5</v>
      </c>
      <c r="H30" s="115">
        <f t="shared" si="1"/>
        <v>62.5</v>
      </c>
      <c r="I30" s="10">
        <v>1</v>
      </c>
      <c r="J30" s="115">
        <f t="shared" si="2"/>
        <v>12.5</v>
      </c>
      <c r="K30" s="10">
        <v>0</v>
      </c>
      <c r="L30" s="115">
        <f t="shared" si="3"/>
        <v>0</v>
      </c>
      <c r="M30" s="36">
        <v>2.9</v>
      </c>
      <c r="N30" s="689"/>
    </row>
    <row r="31" spans="1:14" ht="15.6">
      <c r="A31" s="171" t="s">
        <v>23</v>
      </c>
      <c r="B31" s="481">
        <v>4</v>
      </c>
      <c r="C31" s="36">
        <v>17.8</v>
      </c>
      <c r="D31" s="168"/>
      <c r="E31" s="10">
        <v>0</v>
      </c>
      <c r="F31" s="115">
        <f t="shared" si="0"/>
        <v>0</v>
      </c>
      <c r="G31" s="10">
        <v>1</v>
      </c>
      <c r="H31" s="115">
        <f t="shared" si="1"/>
        <v>25</v>
      </c>
      <c r="I31" s="10">
        <v>2</v>
      </c>
      <c r="J31" s="115">
        <f t="shared" si="2"/>
        <v>50</v>
      </c>
      <c r="K31" s="10">
        <v>1</v>
      </c>
      <c r="L31" s="115">
        <f t="shared" si="3"/>
        <v>25</v>
      </c>
      <c r="M31" s="36">
        <v>4</v>
      </c>
      <c r="N31" s="689"/>
    </row>
    <row r="32" spans="1:14" ht="15.6">
      <c r="A32" s="171" t="s">
        <v>24</v>
      </c>
      <c r="B32" s="481">
        <v>10</v>
      </c>
      <c r="C32" s="36">
        <v>15.2</v>
      </c>
      <c r="D32" s="168"/>
      <c r="E32" s="10">
        <v>0</v>
      </c>
      <c r="F32" s="115">
        <f t="shared" si="0"/>
        <v>0</v>
      </c>
      <c r="G32" s="10">
        <v>4</v>
      </c>
      <c r="H32" s="115">
        <f t="shared" si="1"/>
        <v>40</v>
      </c>
      <c r="I32" s="10">
        <v>6</v>
      </c>
      <c r="J32" s="115">
        <f t="shared" si="2"/>
        <v>60</v>
      </c>
      <c r="K32" s="10">
        <v>0</v>
      </c>
      <c r="L32" s="115">
        <f t="shared" si="3"/>
        <v>0</v>
      </c>
      <c r="M32" s="36">
        <v>3.6</v>
      </c>
      <c r="N32" s="689"/>
    </row>
    <row r="33" spans="1:14" ht="15.6">
      <c r="A33" s="171" t="s">
        <v>25</v>
      </c>
      <c r="B33" s="481">
        <v>10</v>
      </c>
      <c r="C33" s="36">
        <v>14.4</v>
      </c>
      <c r="D33" s="168"/>
      <c r="E33" s="10">
        <v>0</v>
      </c>
      <c r="F33" s="115">
        <f t="shared" si="0"/>
        <v>0</v>
      </c>
      <c r="G33" s="10">
        <v>7</v>
      </c>
      <c r="H33" s="115">
        <f t="shared" si="1"/>
        <v>70</v>
      </c>
      <c r="I33" s="10">
        <v>1</v>
      </c>
      <c r="J33" s="115">
        <f t="shared" si="2"/>
        <v>10</v>
      </c>
      <c r="K33" s="10">
        <v>2</v>
      </c>
      <c r="L33" s="115">
        <f t="shared" si="3"/>
        <v>20</v>
      </c>
      <c r="M33" s="36">
        <v>3.5</v>
      </c>
      <c r="N33" s="689"/>
    </row>
    <row r="34" spans="1:14" ht="16.2" thickBot="1">
      <c r="A34" s="171" t="s">
        <v>183</v>
      </c>
      <c r="B34" s="482">
        <v>5</v>
      </c>
      <c r="C34" s="54">
        <v>8.8000000000000007</v>
      </c>
      <c r="D34" s="126"/>
      <c r="E34" s="55">
        <v>1</v>
      </c>
      <c r="F34" s="116">
        <f t="shared" si="0"/>
        <v>20</v>
      </c>
      <c r="G34" s="55">
        <v>4</v>
      </c>
      <c r="H34" s="116">
        <f t="shared" si="1"/>
        <v>80</v>
      </c>
      <c r="I34" s="55">
        <v>0</v>
      </c>
      <c r="J34" s="116">
        <f t="shared" si="2"/>
        <v>0</v>
      </c>
      <c r="K34" s="55">
        <v>0</v>
      </c>
      <c r="L34" s="116">
        <f t="shared" si="3"/>
        <v>0</v>
      </c>
      <c r="M34" s="54">
        <v>2.8</v>
      </c>
      <c r="N34" s="689"/>
    </row>
    <row r="35" spans="1:14" ht="28.5" customHeight="1" thickBot="1">
      <c r="A35" s="309" t="s">
        <v>26</v>
      </c>
      <c r="B35" s="103">
        <f>SUM(B16:B34)</f>
        <v>235</v>
      </c>
      <c r="C35" s="124">
        <v>14.2</v>
      </c>
      <c r="D35" s="103"/>
      <c r="E35" s="103">
        <f>SUM(E16:E34)</f>
        <v>27</v>
      </c>
      <c r="F35" s="119">
        <f t="shared" si="0"/>
        <v>11.48936170212766</v>
      </c>
      <c r="G35" s="103">
        <f>SUM(G16:G34)</f>
        <v>117</v>
      </c>
      <c r="H35" s="119">
        <f t="shared" si="1"/>
        <v>49.787234042553195</v>
      </c>
      <c r="I35" s="103">
        <f>SUM(I16:I34)</f>
        <v>58</v>
      </c>
      <c r="J35" s="119">
        <f t="shared" si="2"/>
        <v>24.680851063829788</v>
      </c>
      <c r="K35" s="103">
        <f>SUM(K16:K34)</f>
        <v>33</v>
      </c>
      <c r="L35" s="122">
        <f t="shared" si="3"/>
        <v>14.042553191489363</v>
      </c>
      <c r="M35" s="124">
        <v>3.4</v>
      </c>
      <c r="N35" s="689"/>
    </row>
    <row r="36" spans="1:14" ht="28.2" thickBot="1">
      <c r="A36" s="309" t="s">
        <v>29</v>
      </c>
      <c r="B36" s="310">
        <f>SUM(B16,B17,B18,B19,B20,B21,B22,B23,B24,B25,B26,B27,B28,B29,B30,B31,B32,B33,B34)</f>
        <v>235</v>
      </c>
      <c r="C36" s="124">
        <v>14.2</v>
      </c>
      <c r="D36" s="310"/>
      <c r="E36" s="310">
        <f>SUM(E16,E17,E18,E19,E20,E21,E22,E23,E24,E25,E26,E27,E28,E29,E30,E31,E32,E33,E34)</f>
        <v>27</v>
      </c>
      <c r="F36" s="311">
        <f t="shared" si="0"/>
        <v>11.48936170212766</v>
      </c>
      <c r="G36" s="310">
        <f>SUM(G16,G17,G18,G19,G20,G21,G22,G23,G24,G25,G26,G27,G28,G29,G30,G31,G32,G33,G34)</f>
        <v>117</v>
      </c>
      <c r="H36" s="311">
        <f t="shared" si="1"/>
        <v>49.787234042553195</v>
      </c>
      <c r="I36" s="310">
        <f>SUM(I16,I17,I18,I19,I20,I21,I22,I23,I24,I25,I26,I27,I28,I29,I30,I31,I32,I33,I34)</f>
        <v>58</v>
      </c>
      <c r="J36" s="311">
        <f t="shared" si="2"/>
        <v>24.680851063829788</v>
      </c>
      <c r="K36" s="310">
        <f>SUM(K16,K17,K18,K19,K20,K21,K22,K23,K24,K25,K26,K27,K28,K29,K30,K31,K32,K33,K34)</f>
        <v>33</v>
      </c>
      <c r="L36" s="312">
        <f t="shared" si="3"/>
        <v>14.042553191489363</v>
      </c>
      <c r="M36" s="124">
        <v>3.4</v>
      </c>
      <c r="N36" s="689"/>
    </row>
    <row r="37" spans="1:14" ht="27" customHeight="1" thickBot="1">
      <c r="A37" s="104" t="s">
        <v>61</v>
      </c>
      <c r="B37" s="107">
        <f>SUM(B14,B35)</f>
        <v>728</v>
      </c>
      <c r="C37" s="108">
        <v>15.2</v>
      </c>
      <c r="D37" s="107"/>
      <c r="E37" s="107">
        <f>SUM(E14,E35)</f>
        <v>72</v>
      </c>
      <c r="F37" s="120">
        <f t="shared" si="0"/>
        <v>9.8901098901098905</v>
      </c>
      <c r="G37" s="107">
        <f>SUM(G14,G35)</f>
        <v>281</v>
      </c>
      <c r="H37" s="120">
        <f t="shared" si="1"/>
        <v>38.598901098901102</v>
      </c>
      <c r="I37" s="107">
        <f>SUM(I14,I35)</f>
        <v>213</v>
      </c>
      <c r="J37" s="120">
        <f t="shared" si="2"/>
        <v>29.258241758241759</v>
      </c>
      <c r="K37" s="107">
        <f>SUM(K14,K35)</f>
        <v>162</v>
      </c>
      <c r="L37" s="123">
        <f t="shared" si="3"/>
        <v>22.252747252747252</v>
      </c>
      <c r="M37" s="250">
        <v>3.6</v>
      </c>
      <c r="N37" s="689"/>
    </row>
    <row r="38" spans="1:14" ht="25.5" customHeight="1" thickBot="1">
      <c r="A38" s="89" t="s">
        <v>36</v>
      </c>
      <c r="B38" s="313">
        <f>SUM(B15,B36)</f>
        <v>710</v>
      </c>
      <c r="C38" s="127">
        <v>16</v>
      </c>
      <c r="D38" s="314"/>
      <c r="E38" s="109">
        <f>SUM(E15,E36)</f>
        <v>54</v>
      </c>
      <c r="F38" s="120">
        <f t="shared" si="0"/>
        <v>7.605633802816901</v>
      </c>
      <c r="G38" s="109">
        <f>SUM(G15,G36)</f>
        <v>281</v>
      </c>
      <c r="H38" s="120">
        <f t="shared" si="1"/>
        <v>39.577464788732392</v>
      </c>
      <c r="I38" s="109">
        <f>SUM(I15,I36)</f>
        <v>213</v>
      </c>
      <c r="J38" s="120">
        <f t="shared" si="2"/>
        <v>30</v>
      </c>
      <c r="K38" s="109">
        <f>SUM(K15,K36)</f>
        <v>162</v>
      </c>
      <c r="L38" s="123">
        <f t="shared" si="3"/>
        <v>22.816901408450704</v>
      </c>
      <c r="M38" s="127">
        <v>3.7</v>
      </c>
      <c r="N38" s="689"/>
    </row>
    <row r="39" spans="1:14" ht="25.5" customHeight="1" thickBot="1">
      <c r="A39" s="251" t="s">
        <v>167</v>
      </c>
      <c r="B39" s="255"/>
      <c r="C39" s="315"/>
      <c r="D39" s="255"/>
      <c r="E39" s="255"/>
      <c r="F39" s="256"/>
      <c r="G39" s="255"/>
      <c r="H39" s="256"/>
      <c r="I39" s="255"/>
      <c r="J39" s="256"/>
      <c r="K39" s="255"/>
      <c r="L39" s="256"/>
      <c r="M39" s="257"/>
      <c r="N39" s="240"/>
    </row>
  </sheetData>
  <mergeCells count="2">
    <mergeCell ref="N3:N38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57" orientation="landscape" horizontalDpi="4294967294" r:id="rId1"/>
  <headerFooter alignWithMargins="0">
    <oddHeader>&amp;R&amp;A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5"/>
  <sheetViews>
    <sheetView topLeftCell="B10" zoomScale="85" zoomScaleNormal="85" workbookViewId="0">
      <selection activeCell="K6" sqref="K6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197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186</v>
      </c>
    </row>
    <row r="3" spans="1:14" ht="15.6">
      <c r="A3" s="73" t="s">
        <v>6</v>
      </c>
      <c r="B3" s="507">
        <v>46</v>
      </c>
      <c r="C3" s="36">
        <v>23.8</v>
      </c>
      <c r="D3" s="168"/>
      <c r="E3" s="10">
        <v>11</v>
      </c>
      <c r="F3" s="115">
        <f t="shared" ref="F3:F34" si="0">E3/B3*100</f>
        <v>23.913043478260871</v>
      </c>
      <c r="G3" s="10">
        <v>20</v>
      </c>
      <c r="H3" s="115">
        <f t="shared" ref="H3:H34" si="1">G3/B3*100</f>
        <v>43.478260869565219</v>
      </c>
      <c r="I3" s="10">
        <v>12</v>
      </c>
      <c r="J3" s="115">
        <f t="shared" ref="J3:J34" si="2">I3/B3*100</f>
        <v>26.086956521739129</v>
      </c>
      <c r="K3" s="10">
        <v>3</v>
      </c>
      <c r="L3" s="115">
        <f t="shared" ref="L3:L34" si="3">K3/B3*100</f>
        <v>6.5217391304347823</v>
      </c>
      <c r="M3" s="246">
        <v>3.2</v>
      </c>
      <c r="N3" s="688"/>
    </row>
    <row r="4" spans="1:14" ht="15.6">
      <c r="A4" s="73" t="s">
        <v>8</v>
      </c>
      <c r="B4" s="507">
        <v>66</v>
      </c>
      <c r="C4" s="36">
        <v>34</v>
      </c>
      <c r="D4" s="168"/>
      <c r="E4" s="10">
        <v>0</v>
      </c>
      <c r="F4" s="115">
        <f t="shared" si="0"/>
        <v>0</v>
      </c>
      <c r="G4" s="10">
        <v>8</v>
      </c>
      <c r="H4" s="115">
        <f t="shared" si="1"/>
        <v>12.121212121212121</v>
      </c>
      <c r="I4" s="10">
        <v>37</v>
      </c>
      <c r="J4" s="115">
        <f t="shared" si="2"/>
        <v>56.060606060606055</v>
      </c>
      <c r="K4" s="10">
        <v>21</v>
      </c>
      <c r="L4" s="115">
        <f t="shared" si="3"/>
        <v>31.818181818181817</v>
      </c>
      <c r="M4" s="246">
        <v>4.2</v>
      </c>
      <c r="N4" s="689"/>
    </row>
    <row r="5" spans="1:14" ht="15.6">
      <c r="A5" s="73" t="s">
        <v>37</v>
      </c>
      <c r="B5" s="506">
        <v>34</v>
      </c>
      <c r="C5" s="36">
        <v>30.4</v>
      </c>
      <c r="D5" s="168"/>
      <c r="E5" s="10">
        <v>0</v>
      </c>
      <c r="F5" s="115">
        <f t="shared" si="0"/>
        <v>0</v>
      </c>
      <c r="G5" s="10">
        <v>22</v>
      </c>
      <c r="H5" s="115">
        <f t="shared" si="1"/>
        <v>64.705882352941174</v>
      </c>
      <c r="I5" s="10">
        <v>10</v>
      </c>
      <c r="J5" s="115">
        <f t="shared" si="2"/>
        <v>29.411764705882355</v>
      </c>
      <c r="K5" s="10">
        <v>2</v>
      </c>
      <c r="L5" s="115">
        <f t="shared" si="3"/>
        <v>5.8823529411764701</v>
      </c>
      <c r="M5" s="246">
        <v>3.4</v>
      </c>
      <c r="N5" s="689"/>
    </row>
    <row r="6" spans="1:14" ht="15.6">
      <c r="A6" s="73" t="s">
        <v>38</v>
      </c>
      <c r="B6" s="506">
        <v>39</v>
      </c>
      <c r="C6" s="36">
        <v>32</v>
      </c>
      <c r="D6" s="168"/>
      <c r="E6" s="10">
        <v>1</v>
      </c>
      <c r="F6" s="115">
        <f t="shared" si="0"/>
        <v>2.5641025641025639</v>
      </c>
      <c r="G6" s="10">
        <v>15</v>
      </c>
      <c r="H6" s="115">
        <f t="shared" si="1"/>
        <v>38.461538461538467</v>
      </c>
      <c r="I6" s="10">
        <v>12</v>
      </c>
      <c r="J6" s="115">
        <f t="shared" si="2"/>
        <v>30.76923076923077</v>
      </c>
      <c r="K6" s="10">
        <v>11</v>
      </c>
      <c r="L6" s="115">
        <f t="shared" si="3"/>
        <v>28.205128205128204</v>
      </c>
      <c r="M6" s="246">
        <v>3.8</v>
      </c>
      <c r="N6" s="689"/>
    </row>
    <row r="7" spans="1:14" ht="15.6">
      <c r="A7" s="73" t="s">
        <v>0</v>
      </c>
      <c r="B7" s="506">
        <v>113</v>
      </c>
      <c r="C7" s="36">
        <v>34.200000000000003</v>
      </c>
      <c r="D7" s="168"/>
      <c r="E7" s="10">
        <v>1</v>
      </c>
      <c r="F7" s="115">
        <f t="shared" si="0"/>
        <v>0.88495575221238942</v>
      </c>
      <c r="G7" s="10">
        <v>21</v>
      </c>
      <c r="H7" s="115">
        <f t="shared" si="1"/>
        <v>18.584070796460178</v>
      </c>
      <c r="I7" s="10">
        <v>48</v>
      </c>
      <c r="J7" s="115">
        <f t="shared" si="2"/>
        <v>42.477876106194692</v>
      </c>
      <c r="K7" s="10">
        <v>43</v>
      </c>
      <c r="L7" s="115">
        <f t="shared" si="3"/>
        <v>38.053097345132741</v>
      </c>
      <c r="M7" s="246">
        <v>4.2</v>
      </c>
      <c r="N7" s="689"/>
    </row>
    <row r="8" spans="1:14" ht="15.6">
      <c r="A8" s="73" t="s">
        <v>9</v>
      </c>
      <c r="B8" s="506">
        <v>44</v>
      </c>
      <c r="C8" s="36">
        <v>32.700000000000003</v>
      </c>
      <c r="D8" s="168"/>
      <c r="E8" s="10">
        <v>0</v>
      </c>
      <c r="F8" s="115">
        <f t="shared" si="0"/>
        <v>0</v>
      </c>
      <c r="G8" s="10">
        <v>14</v>
      </c>
      <c r="H8" s="115">
        <f t="shared" si="1"/>
        <v>31.818181818181817</v>
      </c>
      <c r="I8" s="10">
        <v>21</v>
      </c>
      <c r="J8" s="115">
        <f t="shared" si="2"/>
        <v>47.727272727272727</v>
      </c>
      <c r="K8" s="10">
        <v>9</v>
      </c>
      <c r="L8" s="115">
        <f t="shared" si="3"/>
        <v>20.454545454545457</v>
      </c>
      <c r="M8" s="246">
        <v>3.9</v>
      </c>
      <c r="N8" s="689"/>
    </row>
    <row r="9" spans="1:14" ht="15.6">
      <c r="A9" s="73" t="s">
        <v>1</v>
      </c>
      <c r="B9" s="506">
        <v>48</v>
      </c>
      <c r="C9" s="36">
        <v>34.700000000000003</v>
      </c>
      <c r="D9" s="168"/>
      <c r="E9" s="10">
        <v>1</v>
      </c>
      <c r="F9" s="115">
        <f t="shared" si="0"/>
        <v>2.083333333333333</v>
      </c>
      <c r="G9" s="10">
        <v>15</v>
      </c>
      <c r="H9" s="115">
        <f t="shared" si="1"/>
        <v>31.25</v>
      </c>
      <c r="I9" s="10">
        <v>18</v>
      </c>
      <c r="J9" s="115">
        <f t="shared" si="2"/>
        <v>37.5</v>
      </c>
      <c r="K9" s="10">
        <v>14</v>
      </c>
      <c r="L9" s="115">
        <f t="shared" si="3"/>
        <v>29.166666666666668</v>
      </c>
      <c r="M9" s="246">
        <v>4</v>
      </c>
      <c r="N9" s="689"/>
    </row>
    <row r="10" spans="1:14" ht="15.6">
      <c r="A10" s="73" t="s">
        <v>10</v>
      </c>
      <c r="B10" s="506">
        <v>46</v>
      </c>
      <c r="C10" s="36">
        <v>37.5</v>
      </c>
      <c r="D10" s="168"/>
      <c r="E10" s="10">
        <v>0</v>
      </c>
      <c r="F10" s="115">
        <f t="shared" si="0"/>
        <v>0</v>
      </c>
      <c r="G10" s="10">
        <v>6</v>
      </c>
      <c r="H10" s="115">
        <f t="shared" si="1"/>
        <v>13.043478260869565</v>
      </c>
      <c r="I10" s="10">
        <v>16</v>
      </c>
      <c r="J10" s="115">
        <f t="shared" si="2"/>
        <v>34.782608695652172</v>
      </c>
      <c r="K10" s="10">
        <v>24</v>
      </c>
      <c r="L10" s="115">
        <f t="shared" si="3"/>
        <v>52.173913043478258</v>
      </c>
      <c r="M10" s="246">
        <v>4.4000000000000004</v>
      </c>
      <c r="N10" s="689"/>
    </row>
    <row r="11" spans="1:14" ht="15.6">
      <c r="A11" s="74" t="s">
        <v>39</v>
      </c>
      <c r="B11" s="506">
        <v>37</v>
      </c>
      <c r="C11" s="36">
        <v>20.9</v>
      </c>
      <c r="D11" s="168"/>
      <c r="E11" s="10">
        <v>0</v>
      </c>
      <c r="F11" s="115">
        <f t="shared" si="0"/>
        <v>0</v>
      </c>
      <c r="G11" s="10">
        <v>19</v>
      </c>
      <c r="H11" s="115">
        <f t="shared" si="1"/>
        <v>51.351351351351347</v>
      </c>
      <c r="I11" s="10">
        <v>14</v>
      </c>
      <c r="J11" s="115">
        <f t="shared" si="2"/>
        <v>37.837837837837839</v>
      </c>
      <c r="K11" s="10">
        <v>4</v>
      </c>
      <c r="L11" s="115">
        <f t="shared" si="3"/>
        <v>10.810810810810811</v>
      </c>
      <c r="M11" s="246">
        <v>3.6</v>
      </c>
      <c r="N11" s="689"/>
    </row>
    <row r="12" spans="1:14" s="162" customFormat="1" ht="16.2" thickBot="1">
      <c r="A12" s="161" t="s">
        <v>180</v>
      </c>
      <c r="B12" s="508">
        <v>20</v>
      </c>
      <c r="C12" s="54">
        <v>32.1</v>
      </c>
      <c r="D12" s="126"/>
      <c r="E12" s="55">
        <v>0</v>
      </c>
      <c r="F12" s="116">
        <f t="shared" si="0"/>
        <v>0</v>
      </c>
      <c r="G12" s="55">
        <v>6</v>
      </c>
      <c r="H12" s="116">
        <f t="shared" si="1"/>
        <v>30</v>
      </c>
      <c r="I12" s="55">
        <v>12</v>
      </c>
      <c r="J12" s="116">
        <f t="shared" si="2"/>
        <v>60</v>
      </c>
      <c r="K12" s="55">
        <v>2</v>
      </c>
      <c r="L12" s="116">
        <f t="shared" si="3"/>
        <v>10</v>
      </c>
      <c r="M12" s="247">
        <v>3.8</v>
      </c>
      <c r="N12" s="689"/>
    </row>
    <row r="13" spans="1:14" ht="22.5" customHeight="1" thickBot="1">
      <c r="A13" s="82" t="s">
        <v>11</v>
      </c>
      <c r="B13" s="103">
        <f>SUM(B3:B12)</f>
        <v>493</v>
      </c>
      <c r="C13" s="124">
        <v>32.700000000000003</v>
      </c>
      <c r="D13" s="103"/>
      <c r="E13" s="105">
        <f>SUM(E3:E12)</f>
        <v>14</v>
      </c>
      <c r="F13" s="117">
        <f t="shared" si="0"/>
        <v>2.8397565922920891</v>
      </c>
      <c r="G13" s="110">
        <f>SUM(G3:G12)</f>
        <v>146</v>
      </c>
      <c r="H13" s="119">
        <f t="shared" si="1"/>
        <v>29.614604462474649</v>
      </c>
      <c r="I13" s="103">
        <f>SUM(I3:I12)</f>
        <v>200</v>
      </c>
      <c r="J13" s="119">
        <f t="shared" si="2"/>
        <v>40.56795131845842</v>
      </c>
      <c r="K13" s="103">
        <f>SUM(K3:K12)</f>
        <v>133</v>
      </c>
      <c r="L13" s="122">
        <f t="shared" si="3"/>
        <v>26.977687626774848</v>
      </c>
      <c r="M13" s="125">
        <v>3.9</v>
      </c>
      <c r="N13" s="689"/>
    </row>
    <row r="14" spans="1:14" ht="15.6">
      <c r="A14" s="368" t="s">
        <v>12</v>
      </c>
      <c r="B14" s="480">
        <v>4</v>
      </c>
      <c r="C14" s="100">
        <v>35.799999999999997</v>
      </c>
      <c r="D14" s="170"/>
      <c r="E14" s="101">
        <v>0</v>
      </c>
      <c r="F14" s="118">
        <f t="shared" si="0"/>
        <v>0</v>
      </c>
      <c r="G14" s="101">
        <v>0</v>
      </c>
      <c r="H14" s="118">
        <f t="shared" si="1"/>
        <v>0</v>
      </c>
      <c r="I14" s="101">
        <v>3</v>
      </c>
      <c r="J14" s="118">
        <f t="shared" si="2"/>
        <v>75</v>
      </c>
      <c r="K14" s="101">
        <v>1</v>
      </c>
      <c r="L14" s="118">
        <f t="shared" si="3"/>
        <v>25</v>
      </c>
      <c r="M14" s="249">
        <v>4.3</v>
      </c>
      <c r="N14" s="689"/>
    </row>
    <row r="15" spans="1:14" ht="15.6">
      <c r="A15" s="369" t="s">
        <v>13</v>
      </c>
      <c r="B15" s="481">
        <v>13</v>
      </c>
      <c r="C15" s="36">
        <v>29.2</v>
      </c>
      <c r="D15" s="168"/>
      <c r="E15" s="10">
        <v>0</v>
      </c>
      <c r="F15" s="115">
        <f t="shared" si="0"/>
        <v>0</v>
      </c>
      <c r="G15" s="10">
        <v>8</v>
      </c>
      <c r="H15" s="115">
        <f t="shared" si="1"/>
        <v>61.53846153846154</v>
      </c>
      <c r="I15" s="10">
        <v>5</v>
      </c>
      <c r="J15" s="115">
        <f t="shared" si="2"/>
        <v>38.461538461538467</v>
      </c>
      <c r="K15" s="10">
        <v>0</v>
      </c>
      <c r="L15" s="115">
        <f t="shared" si="3"/>
        <v>0</v>
      </c>
      <c r="M15" s="246">
        <v>3.4</v>
      </c>
      <c r="N15" s="689"/>
    </row>
    <row r="16" spans="1:14" ht="15.6">
      <c r="A16" s="369" t="s">
        <v>14</v>
      </c>
      <c r="B16" s="481">
        <v>16</v>
      </c>
      <c r="C16" s="36">
        <v>38.9</v>
      </c>
      <c r="D16" s="168"/>
      <c r="E16" s="10">
        <v>0</v>
      </c>
      <c r="F16" s="115">
        <f t="shared" si="0"/>
        <v>0</v>
      </c>
      <c r="G16" s="10">
        <v>1</v>
      </c>
      <c r="H16" s="115">
        <f t="shared" si="1"/>
        <v>6.25</v>
      </c>
      <c r="I16" s="10">
        <v>2</v>
      </c>
      <c r="J16" s="115">
        <f t="shared" si="2"/>
        <v>12.5</v>
      </c>
      <c r="K16" s="10">
        <v>13</v>
      </c>
      <c r="L16" s="115">
        <f t="shared" si="3"/>
        <v>81.25</v>
      </c>
      <c r="M16" s="246">
        <v>4.8</v>
      </c>
      <c r="N16" s="689"/>
    </row>
    <row r="17" spans="1:14" ht="15.6">
      <c r="A17" s="369" t="s">
        <v>77</v>
      </c>
      <c r="B17" s="481">
        <v>5</v>
      </c>
      <c r="C17" s="36">
        <v>33.200000000000003</v>
      </c>
      <c r="D17" s="168"/>
      <c r="E17" s="10">
        <v>0</v>
      </c>
      <c r="F17" s="115">
        <f t="shared" si="0"/>
        <v>0</v>
      </c>
      <c r="G17" s="10">
        <v>0</v>
      </c>
      <c r="H17" s="115">
        <f t="shared" si="1"/>
        <v>0</v>
      </c>
      <c r="I17" s="10">
        <v>4</v>
      </c>
      <c r="J17" s="115">
        <f t="shared" si="2"/>
        <v>80</v>
      </c>
      <c r="K17" s="10">
        <v>1</v>
      </c>
      <c r="L17" s="115">
        <f t="shared" si="3"/>
        <v>20</v>
      </c>
      <c r="M17" s="246">
        <v>4.2</v>
      </c>
      <c r="N17" s="689"/>
    </row>
    <row r="18" spans="1:14" ht="15.6">
      <c r="A18" s="369" t="s">
        <v>15</v>
      </c>
      <c r="B18" s="481">
        <v>10</v>
      </c>
      <c r="C18" s="36">
        <v>35.4</v>
      </c>
      <c r="D18" s="168"/>
      <c r="E18" s="10">
        <v>0</v>
      </c>
      <c r="F18" s="115">
        <f t="shared" si="0"/>
        <v>0</v>
      </c>
      <c r="G18" s="10">
        <v>3</v>
      </c>
      <c r="H18" s="115">
        <f t="shared" si="1"/>
        <v>30</v>
      </c>
      <c r="I18" s="10">
        <v>2</v>
      </c>
      <c r="J18" s="115">
        <f t="shared" si="2"/>
        <v>20</v>
      </c>
      <c r="K18" s="10">
        <v>5</v>
      </c>
      <c r="L18" s="115">
        <f t="shared" si="3"/>
        <v>50</v>
      </c>
      <c r="M18" s="246">
        <v>4.2</v>
      </c>
      <c r="N18" s="689"/>
    </row>
    <row r="19" spans="1:14" ht="15.6">
      <c r="A19" s="369" t="s">
        <v>16</v>
      </c>
      <c r="B19" s="481">
        <v>30</v>
      </c>
      <c r="C19" s="36">
        <v>34.700000000000003</v>
      </c>
      <c r="D19" s="168"/>
      <c r="E19" s="10">
        <v>1</v>
      </c>
      <c r="F19" s="115">
        <f t="shared" si="0"/>
        <v>3.3333333333333335</v>
      </c>
      <c r="G19" s="10">
        <v>5</v>
      </c>
      <c r="H19" s="115">
        <f t="shared" si="1"/>
        <v>16.666666666666664</v>
      </c>
      <c r="I19" s="10">
        <v>13</v>
      </c>
      <c r="J19" s="115">
        <f t="shared" si="2"/>
        <v>43.333333333333336</v>
      </c>
      <c r="K19" s="10">
        <v>11</v>
      </c>
      <c r="L19" s="115">
        <f t="shared" si="3"/>
        <v>36.666666666666664</v>
      </c>
      <c r="M19" s="246">
        <v>4.0999999999999996</v>
      </c>
      <c r="N19" s="689"/>
    </row>
    <row r="20" spans="1:14" s="394" customFormat="1" ht="15.6">
      <c r="A20" s="390" t="s">
        <v>17</v>
      </c>
      <c r="B20" s="481">
        <v>28</v>
      </c>
      <c r="C20" s="391">
        <v>28.7</v>
      </c>
      <c r="D20" s="168"/>
      <c r="E20" s="375">
        <v>2</v>
      </c>
      <c r="F20" s="392">
        <f t="shared" si="0"/>
        <v>7.1428571428571423</v>
      </c>
      <c r="G20" s="375">
        <v>14</v>
      </c>
      <c r="H20" s="392">
        <f t="shared" si="1"/>
        <v>50</v>
      </c>
      <c r="I20" s="375">
        <v>8</v>
      </c>
      <c r="J20" s="392">
        <f t="shared" si="2"/>
        <v>28.571428571428569</v>
      </c>
      <c r="K20" s="375">
        <v>4</v>
      </c>
      <c r="L20" s="392">
        <f t="shared" si="3"/>
        <v>14.285714285714285</v>
      </c>
      <c r="M20" s="393">
        <v>3.5</v>
      </c>
      <c r="N20" s="689"/>
    </row>
    <row r="21" spans="1:14" ht="15.6">
      <c r="A21" s="369" t="s">
        <v>18</v>
      </c>
      <c r="B21" s="481">
        <v>8</v>
      </c>
      <c r="C21" s="36">
        <v>23.9</v>
      </c>
      <c r="D21" s="168"/>
      <c r="E21" s="10">
        <v>0</v>
      </c>
      <c r="F21" s="115">
        <f t="shared" si="0"/>
        <v>0</v>
      </c>
      <c r="G21" s="10">
        <v>8</v>
      </c>
      <c r="H21" s="115">
        <f t="shared" si="1"/>
        <v>100</v>
      </c>
      <c r="I21" s="10">
        <v>0</v>
      </c>
      <c r="J21" s="115">
        <f t="shared" si="2"/>
        <v>0</v>
      </c>
      <c r="K21" s="10">
        <v>0</v>
      </c>
      <c r="L21" s="115">
        <f t="shared" si="3"/>
        <v>0</v>
      </c>
      <c r="M21" s="378">
        <v>3</v>
      </c>
      <c r="N21" s="689"/>
    </row>
    <row r="22" spans="1:14" ht="15.6">
      <c r="A22" s="369" t="s">
        <v>19</v>
      </c>
      <c r="B22" s="481">
        <v>34</v>
      </c>
      <c r="C22" s="36">
        <v>30.7</v>
      </c>
      <c r="D22" s="168"/>
      <c r="E22" s="10">
        <v>3</v>
      </c>
      <c r="F22" s="115">
        <f t="shared" si="0"/>
        <v>8.8235294117647065</v>
      </c>
      <c r="G22" s="10">
        <v>14</v>
      </c>
      <c r="H22" s="115">
        <f t="shared" si="1"/>
        <v>41.17647058823529</v>
      </c>
      <c r="I22" s="10">
        <v>9</v>
      </c>
      <c r="J22" s="115">
        <f t="shared" si="2"/>
        <v>26.47058823529412</v>
      </c>
      <c r="K22" s="10">
        <v>8</v>
      </c>
      <c r="L22" s="115">
        <f t="shared" si="3"/>
        <v>23.52941176470588</v>
      </c>
      <c r="M22" s="246">
        <v>3.6</v>
      </c>
      <c r="N22" s="689"/>
    </row>
    <row r="23" spans="1:14" s="394" customFormat="1" ht="15.6">
      <c r="A23" s="390" t="s">
        <v>20</v>
      </c>
      <c r="B23" s="481">
        <v>15</v>
      </c>
      <c r="C23" s="391">
        <v>27.6</v>
      </c>
      <c r="D23" s="168"/>
      <c r="E23" s="375">
        <v>0</v>
      </c>
      <c r="F23" s="392">
        <f t="shared" si="0"/>
        <v>0</v>
      </c>
      <c r="G23" s="375">
        <v>12</v>
      </c>
      <c r="H23" s="392">
        <f t="shared" si="1"/>
        <v>80</v>
      </c>
      <c r="I23" s="375">
        <v>2</v>
      </c>
      <c r="J23" s="392">
        <f t="shared" si="2"/>
        <v>13.333333333333334</v>
      </c>
      <c r="K23" s="375">
        <v>1</v>
      </c>
      <c r="L23" s="392">
        <f t="shared" si="3"/>
        <v>6.666666666666667</v>
      </c>
      <c r="M23" s="393">
        <v>3.3</v>
      </c>
      <c r="N23" s="689"/>
    </row>
    <row r="24" spans="1:14" ht="15.6">
      <c r="A24" s="369" t="s">
        <v>21</v>
      </c>
      <c r="B24" s="481">
        <v>16</v>
      </c>
      <c r="C24" s="36">
        <v>30.4</v>
      </c>
      <c r="D24" s="168"/>
      <c r="E24" s="10">
        <v>0</v>
      </c>
      <c r="F24" s="115">
        <f t="shared" si="0"/>
        <v>0</v>
      </c>
      <c r="G24" s="10">
        <v>8</v>
      </c>
      <c r="H24" s="115">
        <f t="shared" si="1"/>
        <v>50</v>
      </c>
      <c r="I24" s="10">
        <v>6</v>
      </c>
      <c r="J24" s="115">
        <f t="shared" si="2"/>
        <v>37.5</v>
      </c>
      <c r="K24" s="10">
        <v>2</v>
      </c>
      <c r="L24" s="115">
        <f t="shared" si="3"/>
        <v>12.5</v>
      </c>
      <c r="M24" s="246">
        <v>3.6</v>
      </c>
      <c r="N24" s="689"/>
    </row>
    <row r="25" spans="1:14" ht="15.6">
      <c r="A25" s="370" t="s">
        <v>22</v>
      </c>
      <c r="B25" s="481">
        <v>13</v>
      </c>
      <c r="C25" s="36">
        <v>30.9</v>
      </c>
      <c r="D25" s="168"/>
      <c r="E25" s="10">
        <v>0</v>
      </c>
      <c r="F25" s="115">
        <f t="shared" si="0"/>
        <v>0</v>
      </c>
      <c r="G25" s="10">
        <v>10</v>
      </c>
      <c r="H25" s="115">
        <f t="shared" si="1"/>
        <v>76.923076923076934</v>
      </c>
      <c r="I25" s="10">
        <v>1</v>
      </c>
      <c r="J25" s="115">
        <f t="shared" si="2"/>
        <v>7.6923076923076925</v>
      </c>
      <c r="K25" s="10">
        <v>2</v>
      </c>
      <c r="L25" s="115">
        <f t="shared" si="3"/>
        <v>15.384615384615385</v>
      </c>
      <c r="M25" s="246">
        <v>3.4</v>
      </c>
      <c r="N25" s="689"/>
    </row>
    <row r="26" spans="1:14" ht="15.6">
      <c r="A26" s="370" t="s">
        <v>41</v>
      </c>
      <c r="B26" s="481">
        <v>5</v>
      </c>
      <c r="C26" s="36">
        <v>37.200000000000003</v>
      </c>
      <c r="D26" s="168"/>
      <c r="E26" s="10">
        <v>0</v>
      </c>
      <c r="F26" s="115">
        <f t="shared" si="0"/>
        <v>0</v>
      </c>
      <c r="G26" s="10">
        <v>0</v>
      </c>
      <c r="H26" s="115">
        <f t="shared" si="1"/>
        <v>0</v>
      </c>
      <c r="I26" s="10">
        <v>5</v>
      </c>
      <c r="J26" s="115">
        <f t="shared" si="2"/>
        <v>100</v>
      </c>
      <c r="K26" s="10">
        <v>0</v>
      </c>
      <c r="L26" s="115">
        <f t="shared" si="3"/>
        <v>0</v>
      </c>
      <c r="M26" s="246">
        <v>5</v>
      </c>
      <c r="N26" s="689"/>
    </row>
    <row r="27" spans="1:14" ht="15.6">
      <c r="A27" s="370" t="s">
        <v>181</v>
      </c>
      <c r="B27" s="481"/>
      <c r="C27" s="36"/>
      <c r="D27" s="168"/>
      <c r="E27" s="10"/>
      <c r="F27" s="115" t="e">
        <f t="shared" si="0"/>
        <v>#DIV/0!</v>
      </c>
      <c r="G27" s="10"/>
      <c r="H27" s="115" t="e">
        <f t="shared" si="1"/>
        <v>#DIV/0!</v>
      </c>
      <c r="I27" s="10"/>
      <c r="J27" s="115" t="e">
        <f t="shared" si="2"/>
        <v>#DIV/0!</v>
      </c>
      <c r="K27" s="10"/>
      <c r="L27" s="115" t="e">
        <f t="shared" si="3"/>
        <v>#DIV/0!</v>
      </c>
      <c r="M27" s="246"/>
      <c r="N27" s="689"/>
    </row>
    <row r="28" spans="1:14" ht="15.6">
      <c r="A28" s="370" t="s">
        <v>182</v>
      </c>
      <c r="B28" s="481">
        <v>8</v>
      </c>
      <c r="C28" s="36">
        <v>26.3</v>
      </c>
      <c r="D28" s="168"/>
      <c r="E28" s="10">
        <v>0</v>
      </c>
      <c r="F28" s="115">
        <f t="shared" si="0"/>
        <v>0</v>
      </c>
      <c r="G28" s="10">
        <v>6</v>
      </c>
      <c r="H28" s="115">
        <f t="shared" si="1"/>
        <v>75</v>
      </c>
      <c r="I28" s="10">
        <v>2</v>
      </c>
      <c r="J28" s="115">
        <f t="shared" si="2"/>
        <v>25</v>
      </c>
      <c r="K28" s="10">
        <v>0</v>
      </c>
      <c r="L28" s="115">
        <f t="shared" si="3"/>
        <v>0</v>
      </c>
      <c r="M28" s="246">
        <v>3.3</v>
      </c>
      <c r="N28" s="689"/>
    </row>
    <row r="29" spans="1:14" ht="15.6">
      <c r="A29" s="370" t="s">
        <v>23</v>
      </c>
      <c r="B29" s="481">
        <v>4</v>
      </c>
      <c r="C29" s="36">
        <v>33.5</v>
      </c>
      <c r="D29" s="168"/>
      <c r="E29" s="10">
        <v>0</v>
      </c>
      <c r="F29" s="115">
        <f t="shared" si="0"/>
        <v>0</v>
      </c>
      <c r="G29" s="10">
        <v>2</v>
      </c>
      <c r="H29" s="115">
        <f t="shared" si="1"/>
        <v>50</v>
      </c>
      <c r="I29" s="10">
        <v>2</v>
      </c>
      <c r="J29" s="115">
        <f t="shared" si="2"/>
        <v>50</v>
      </c>
      <c r="K29" s="10">
        <v>0</v>
      </c>
      <c r="L29" s="115">
        <f t="shared" si="3"/>
        <v>0</v>
      </c>
      <c r="M29" s="246">
        <v>3.5</v>
      </c>
      <c r="N29" s="689"/>
    </row>
    <row r="30" spans="1:14" ht="15.6">
      <c r="A30" s="370" t="s">
        <v>24</v>
      </c>
      <c r="B30" s="481">
        <v>10</v>
      </c>
      <c r="C30" s="36">
        <v>36.1</v>
      </c>
      <c r="D30" s="168"/>
      <c r="E30" s="10">
        <v>0</v>
      </c>
      <c r="F30" s="115">
        <f t="shared" si="0"/>
        <v>0</v>
      </c>
      <c r="G30" s="10">
        <v>1</v>
      </c>
      <c r="H30" s="115">
        <f t="shared" si="1"/>
        <v>10</v>
      </c>
      <c r="I30" s="10">
        <v>4</v>
      </c>
      <c r="J30" s="115">
        <f t="shared" si="2"/>
        <v>40</v>
      </c>
      <c r="K30" s="10">
        <v>5</v>
      </c>
      <c r="L30" s="115">
        <f t="shared" si="3"/>
        <v>50</v>
      </c>
      <c r="M30" s="246">
        <v>4.4000000000000004</v>
      </c>
      <c r="N30" s="689"/>
    </row>
    <row r="31" spans="1:14" ht="15.6">
      <c r="A31" s="370" t="s">
        <v>25</v>
      </c>
      <c r="B31" s="481">
        <v>10</v>
      </c>
      <c r="C31" s="36">
        <v>35.299999999999997</v>
      </c>
      <c r="D31" s="168"/>
      <c r="E31" s="10">
        <v>0</v>
      </c>
      <c r="F31" s="115">
        <f t="shared" si="0"/>
        <v>0</v>
      </c>
      <c r="G31" s="10">
        <v>0</v>
      </c>
      <c r="H31" s="115">
        <f t="shared" si="1"/>
        <v>0</v>
      </c>
      <c r="I31" s="10">
        <v>6</v>
      </c>
      <c r="J31" s="115">
        <f t="shared" si="2"/>
        <v>60</v>
      </c>
      <c r="K31" s="10">
        <v>4</v>
      </c>
      <c r="L31" s="115">
        <f t="shared" si="3"/>
        <v>40</v>
      </c>
      <c r="M31" s="246">
        <v>4.4000000000000004</v>
      </c>
      <c r="N31" s="689"/>
    </row>
    <row r="32" spans="1:14" s="394" customFormat="1" ht="16.2" thickBot="1">
      <c r="A32" s="395" t="s">
        <v>183</v>
      </c>
      <c r="B32" s="482">
        <v>5</v>
      </c>
      <c r="C32" s="396">
        <v>35.4</v>
      </c>
      <c r="D32" s="168"/>
      <c r="E32" s="397">
        <v>0</v>
      </c>
      <c r="F32" s="398">
        <f t="shared" si="0"/>
        <v>0</v>
      </c>
      <c r="G32" s="397">
        <v>1</v>
      </c>
      <c r="H32" s="398">
        <f t="shared" si="1"/>
        <v>20</v>
      </c>
      <c r="I32" s="397">
        <v>1</v>
      </c>
      <c r="J32" s="398">
        <f t="shared" si="2"/>
        <v>20</v>
      </c>
      <c r="K32" s="397">
        <v>3</v>
      </c>
      <c r="L32" s="398">
        <f t="shared" si="3"/>
        <v>60</v>
      </c>
      <c r="M32" s="399">
        <v>4.4000000000000004</v>
      </c>
      <c r="N32" s="689"/>
    </row>
    <row r="33" spans="1:14" ht="28.5" customHeight="1" thickBot="1">
      <c r="A33" s="85" t="s">
        <v>26</v>
      </c>
      <c r="B33" s="102">
        <f>SUM(B14:B32)</f>
        <v>234</v>
      </c>
      <c r="C33" s="106">
        <v>31.9</v>
      </c>
      <c r="D33" s="111"/>
      <c r="E33" s="102">
        <f>SUM(E14:E32)</f>
        <v>6</v>
      </c>
      <c r="F33" s="267">
        <f t="shared" si="0"/>
        <v>2.5641025641025639</v>
      </c>
      <c r="G33" s="102">
        <f>SUM(G14:G32)</f>
        <v>93</v>
      </c>
      <c r="H33" s="267">
        <f t="shared" si="1"/>
        <v>39.743589743589745</v>
      </c>
      <c r="I33" s="102">
        <f>SUM(I14:I32)</f>
        <v>75</v>
      </c>
      <c r="J33" s="267">
        <f t="shared" si="2"/>
        <v>32.051282051282051</v>
      </c>
      <c r="K33" s="102">
        <f>SUM(K14:K32)</f>
        <v>60</v>
      </c>
      <c r="L33" s="268">
        <f t="shared" si="3"/>
        <v>25.641025641025639</v>
      </c>
      <c r="M33" s="248">
        <v>3.8</v>
      </c>
      <c r="N33" s="689"/>
    </row>
    <row r="34" spans="1:14" ht="27" customHeight="1" thickBot="1">
      <c r="A34" s="89" t="s">
        <v>168</v>
      </c>
      <c r="B34" s="109">
        <f>SUM(B13,B33)</f>
        <v>727</v>
      </c>
      <c r="C34" s="269">
        <v>32.4</v>
      </c>
      <c r="D34" s="270"/>
      <c r="E34" s="109">
        <f>SUM(E13,E33)</f>
        <v>20</v>
      </c>
      <c r="F34" s="120">
        <f t="shared" si="0"/>
        <v>2.7510316368638237</v>
      </c>
      <c r="G34" s="109">
        <f>SUM(G13,G33)</f>
        <v>239</v>
      </c>
      <c r="H34" s="120">
        <f t="shared" si="1"/>
        <v>32.874828060522695</v>
      </c>
      <c r="I34" s="109">
        <f>SUM(I13,I33)</f>
        <v>275</v>
      </c>
      <c r="J34" s="120">
        <f t="shared" si="2"/>
        <v>37.826685006877582</v>
      </c>
      <c r="K34" s="109">
        <f>SUM(K13,K33)</f>
        <v>193</v>
      </c>
      <c r="L34" s="123">
        <f t="shared" si="3"/>
        <v>26.547455295735901</v>
      </c>
      <c r="M34" s="127">
        <v>3.9</v>
      </c>
      <c r="N34" s="689"/>
    </row>
    <row r="35" spans="1:14" ht="25.5" customHeight="1" thickBot="1">
      <c r="A35" s="251" t="s">
        <v>167</v>
      </c>
      <c r="B35" s="252"/>
      <c r="C35" s="252"/>
      <c r="D35" s="252"/>
      <c r="E35" s="252"/>
      <c r="F35" s="253"/>
      <c r="G35" s="252"/>
      <c r="H35" s="253"/>
      <c r="I35" s="252"/>
      <c r="J35" s="253"/>
      <c r="K35" s="252"/>
      <c r="L35" s="253"/>
      <c r="M35" s="254"/>
      <c r="N35" s="240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64" orientation="landscape" horizontalDpi="4294967294" r:id="rId1"/>
  <headerFooter alignWithMargins="0">
    <oddHeader>&amp;R&amp;A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9"/>
  <sheetViews>
    <sheetView topLeftCell="B10" zoomScale="84" zoomScaleNormal="84" workbookViewId="0">
      <selection activeCell="N40" sqref="N40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197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188</v>
      </c>
    </row>
    <row r="3" spans="1:14" ht="15.6">
      <c r="A3" s="73" t="s">
        <v>6</v>
      </c>
      <c r="B3" s="587">
        <v>28</v>
      </c>
      <c r="C3" s="36">
        <v>28.4</v>
      </c>
      <c r="D3" s="168"/>
      <c r="E3" s="10">
        <v>1</v>
      </c>
      <c r="F3" s="115">
        <f t="shared" ref="F3:F38" si="0">E3/B3*100</f>
        <v>3.5714285714285712</v>
      </c>
      <c r="G3" s="10">
        <v>12</v>
      </c>
      <c r="H3" s="115">
        <f t="shared" ref="H3:H38" si="1">G3/B3*100</f>
        <v>42.857142857142854</v>
      </c>
      <c r="I3" s="10">
        <v>12</v>
      </c>
      <c r="J3" s="115">
        <f t="shared" ref="J3:J38" si="2">I3/B3*100</f>
        <v>42.857142857142854</v>
      </c>
      <c r="K3" s="10">
        <v>3</v>
      </c>
      <c r="L3" s="115">
        <f t="shared" ref="L3:L38" si="3">K3/B3*100</f>
        <v>10.714285714285714</v>
      </c>
      <c r="M3" s="246">
        <v>3.6</v>
      </c>
      <c r="N3" s="688"/>
    </row>
    <row r="4" spans="1:14" ht="31.2">
      <c r="A4" s="73" t="s">
        <v>7</v>
      </c>
      <c r="B4" s="587">
        <v>18</v>
      </c>
      <c r="C4" s="36">
        <v>16.600000000000001</v>
      </c>
      <c r="D4" s="168"/>
      <c r="E4" s="10">
        <v>10</v>
      </c>
      <c r="F4" s="115">
        <f t="shared" si="0"/>
        <v>55.555555555555557</v>
      </c>
      <c r="G4" s="10">
        <v>8</v>
      </c>
      <c r="H4" s="115">
        <f t="shared" si="1"/>
        <v>44.444444444444443</v>
      </c>
      <c r="I4" s="10">
        <v>0</v>
      </c>
      <c r="J4" s="115">
        <f t="shared" si="2"/>
        <v>0</v>
      </c>
      <c r="K4" s="10">
        <v>0</v>
      </c>
      <c r="L4" s="115">
        <f t="shared" si="3"/>
        <v>0</v>
      </c>
      <c r="M4" s="246">
        <v>2.4</v>
      </c>
      <c r="N4" s="689"/>
    </row>
    <row r="5" spans="1:14" ht="15.6">
      <c r="A5" s="73" t="s">
        <v>8</v>
      </c>
      <c r="B5" s="507">
        <v>66</v>
      </c>
      <c r="C5" s="36">
        <v>34</v>
      </c>
      <c r="D5" s="168"/>
      <c r="E5" s="10">
        <v>0</v>
      </c>
      <c r="F5" s="115">
        <f t="shared" si="0"/>
        <v>0</v>
      </c>
      <c r="G5" s="10">
        <v>8</v>
      </c>
      <c r="H5" s="115">
        <f t="shared" si="1"/>
        <v>12.121212121212121</v>
      </c>
      <c r="I5" s="10">
        <v>37</v>
      </c>
      <c r="J5" s="115">
        <f t="shared" si="2"/>
        <v>56.060606060606055</v>
      </c>
      <c r="K5" s="10">
        <v>21</v>
      </c>
      <c r="L5" s="115">
        <f t="shared" si="3"/>
        <v>31.818181818181817</v>
      </c>
      <c r="M5" s="246">
        <v>4.2</v>
      </c>
      <c r="N5" s="689"/>
    </row>
    <row r="6" spans="1:14" ht="15.6">
      <c r="A6" s="73" t="s">
        <v>37</v>
      </c>
      <c r="B6" s="506">
        <v>34</v>
      </c>
      <c r="C6" s="36">
        <v>30.4</v>
      </c>
      <c r="D6" s="168"/>
      <c r="E6" s="10">
        <v>0</v>
      </c>
      <c r="F6" s="115">
        <f t="shared" si="0"/>
        <v>0</v>
      </c>
      <c r="G6" s="10">
        <v>22</v>
      </c>
      <c r="H6" s="115">
        <f t="shared" si="1"/>
        <v>64.705882352941174</v>
      </c>
      <c r="I6" s="10">
        <v>10</v>
      </c>
      <c r="J6" s="115">
        <f t="shared" si="2"/>
        <v>29.411764705882355</v>
      </c>
      <c r="K6" s="10">
        <v>2</v>
      </c>
      <c r="L6" s="115">
        <f t="shared" si="3"/>
        <v>5.8823529411764701</v>
      </c>
      <c r="M6" s="246">
        <v>3.4</v>
      </c>
      <c r="N6" s="689"/>
    </row>
    <row r="7" spans="1:14" ht="15.6">
      <c r="A7" s="73" t="s">
        <v>38</v>
      </c>
      <c r="B7" s="506">
        <v>39</v>
      </c>
      <c r="C7" s="36">
        <v>32</v>
      </c>
      <c r="D7" s="168"/>
      <c r="E7" s="10">
        <v>1</v>
      </c>
      <c r="F7" s="115">
        <f t="shared" si="0"/>
        <v>2.5641025641025639</v>
      </c>
      <c r="G7" s="10">
        <v>15</v>
      </c>
      <c r="H7" s="115">
        <f t="shared" si="1"/>
        <v>38.461538461538467</v>
      </c>
      <c r="I7" s="10">
        <v>12</v>
      </c>
      <c r="J7" s="115">
        <f t="shared" si="2"/>
        <v>30.76923076923077</v>
      </c>
      <c r="K7" s="10">
        <v>11</v>
      </c>
      <c r="L7" s="115">
        <f t="shared" si="3"/>
        <v>28.205128205128204</v>
      </c>
      <c r="M7" s="246">
        <v>3.8</v>
      </c>
      <c r="N7" s="689"/>
    </row>
    <row r="8" spans="1:14" ht="15.6">
      <c r="A8" s="73" t="s">
        <v>0</v>
      </c>
      <c r="B8" s="506">
        <v>113</v>
      </c>
      <c r="C8" s="36">
        <v>34.200000000000003</v>
      </c>
      <c r="D8" s="168"/>
      <c r="E8" s="10">
        <v>1</v>
      </c>
      <c r="F8" s="115">
        <f t="shared" si="0"/>
        <v>0.88495575221238942</v>
      </c>
      <c r="G8" s="10">
        <v>21</v>
      </c>
      <c r="H8" s="115">
        <f t="shared" si="1"/>
        <v>18.584070796460178</v>
      </c>
      <c r="I8" s="10">
        <v>48</v>
      </c>
      <c r="J8" s="115">
        <f t="shared" si="2"/>
        <v>42.477876106194692</v>
      </c>
      <c r="K8" s="10">
        <v>43</v>
      </c>
      <c r="L8" s="115">
        <f t="shared" si="3"/>
        <v>38.053097345132741</v>
      </c>
      <c r="M8" s="246">
        <v>4.2</v>
      </c>
      <c r="N8" s="689"/>
    </row>
    <row r="9" spans="1:14" ht="15.6">
      <c r="A9" s="73" t="s">
        <v>9</v>
      </c>
      <c r="B9" s="506">
        <v>44</v>
      </c>
      <c r="C9" s="36">
        <v>32.700000000000003</v>
      </c>
      <c r="D9" s="168"/>
      <c r="E9" s="10">
        <v>0</v>
      </c>
      <c r="F9" s="115">
        <f t="shared" si="0"/>
        <v>0</v>
      </c>
      <c r="G9" s="10">
        <v>14</v>
      </c>
      <c r="H9" s="115">
        <f t="shared" si="1"/>
        <v>31.818181818181817</v>
      </c>
      <c r="I9" s="10">
        <v>21</v>
      </c>
      <c r="J9" s="115">
        <f t="shared" si="2"/>
        <v>47.727272727272727</v>
      </c>
      <c r="K9" s="10">
        <v>9</v>
      </c>
      <c r="L9" s="115">
        <f t="shared" si="3"/>
        <v>20.454545454545457</v>
      </c>
      <c r="M9" s="246">
        <v>3.9</v>
      </c>
      <c r="N9" s="689"/>
    </row>
    <row r="10" spans="1:14" ht="15.6">
      <c r="A10" s="73" t="s">
        <v>1</v>
      </c>
      <c r="B10" s="506">
        <v>48</v>
      </c>
      <c r="C10" s="36">
        <v>34.700000000000003</v>
      </c>
      <c r="D10" s="168"/>
      <c r="E10" s="10">
        <v>1</v>
      </c>
      <c r="F10" s="115">
        <f t="shared" si="0"/>
        <v>2.083333333333333</v>
      </c>
      <c r="G10" s="10">
        <v>15</v>
      </c>
      <c r="H10" s="115">
        <f t="shared" si="1"/>
        <v>31.25</v>
      </c>
      <c r="I10" s="10">
        <v>18</v>
      </c>
      <c r="J10" s="115">
        <f t="shared" si="2"/>
        <v>37.5</v>
      </c>
      <c r="K10" s="10">
        <v>14</v>
      </c>
      <c r="L10" s="115">
        <f t="shared" si="3"/>
        <v>29.166666666666668</v>
      </c>
      <c r="M10" s="246">
        <v>4</v>
      </c>
      <c r="N10" s="689"/>
    </row>
    <row r="11" spans="1:14" ht="15.6">
      <c r="A11" s="73" t="s">
        <v>10</v>
      </c>
      <c r="B11" s="506">
        <v>46</v>
      </c>
      <c r="C11" s="36">
        <v>37.5</v>
      </c>
      <c r="D11" s="168"/>
      <c r="E11" s="10">
        <v>0</v>
      </c>
      <c r="F11" s="115">
        <f t="shared" si="0"/>
        <v>0</v>
      </c>
      <c r="G11" s="10">
        <v>6</v>
      </c>
      <c r="H11" s="115">
        <f t="shared" si="1"/>
        <v>13.043478260869565</v>
      </c>
      <c r="I11" s="10">
        <v>16</v>
      </c>
      <c r="J11" s="115">
        <f t="shared" si="2"/>
        <v>34.782608695652172</v>
      </c>
      <c r="K11" s="10">
        <v>24</v>
      </c>
      <c r="L11" s="115">
        <f t="shared" si="3"/>
        <v>52.173913043478258</v>
      </c>
      <c r="M11" s="246">
        <v>4.4000000000000004</v>
      </c>
      <c r="N11" s="689"/>
    </row>
    <row r="12" spans="1:14" ht="15.6">
      <c r="A12" s="74" t="s">
        <v>39</v>
      </c>
      <c r="B12" s="506">
        <v>37</v>
      </c>
      <c r="C12" s="36">
        <v>20.9</v>
      </c>
      <c r="D12" s="168"/>
      <c r="E12" s="10">
        <v>0</v>
      </c>
      <c r="F12" s="115">
        <f t="shared" si="0"/>
        <v>0</v>
      </c>
      <c r="G12" s="10">
        <v>19</v>
      </c>
      <c r="H12" s="115">
        <f t="shared" si="1"/>
        <v>51.351351351351347</v>
      </c>
      <c r="I12" s="10">
        <v>14</v>
      </c>
      <c r="J12" s="115">
        <f t="shared" si="2"/>
        <v>37.837837837837839</v>
      </c>
      <c r="K12" s="10">
        <v>4</v>
      </c>
      <c r="L12" s="115">
        <f t="shared" si="3"/>
        <v>10.810810810810811</v>
      </c>
      <c r="M12" s="246">
        <v>3.6</v>
      </c>
      <c r="N12" s="689"/>
    </row>
    <row r="13" spans="1:14" s="162" customFormat="1" ht="16.2" thickBot="1">
      <c r="A13" s="161" t="s">
        <v>180</v>
      </c>
      <c r="B13" s="508">
        <v>20</v>
      </c>
      <c r="C13" s="54">
        <v>32.1</v>
      </c>
      <c r="D13" s="126"/>
      <c r="E13" s="55">
        <v>0</v>
      </c>
      <c r="F13" s="116">
        <f t="shared" si="0"/>
        <v>0</v>
      </c>
      <c r="G13" s="55">
        <v>6</v>
      </c>
      <c r="H13" s="116">
        <f t="shared" si="1"/>
        <v>30</v>
      </c>
      <c r="I13" s="55">
        <v>12</v>
      </c>
      <c r="J13" s="116">
        <f t="shared" si="2"/>
        <v>60</v>
      </c>
      <c r="K13" s="55">
        <v>2</v>
      </c>
      <c r="L13" s="116">
        <f t="shared" si="3"/>
        <v>10</v>
      </c>
      <c r="M13" s="247">
        <v>3.8</v>
      </c>
      <c r="N13" s="689"/>
    </row>
    <row r="14" spans="1:14" ht="22.5" customHeight="1" thickBot="1">
      <c r="A14" s="305" t="s">
        <v>11</v>
      </c>
      <c r="B14" s="102">
        <f>SUM(B3:B13)</f>
        <v>493</v>
      </c>
      <c r="C14" s="106">
        <v>32.700000000000003</v>
      </c>
      <c r="D14" s="102"/>
      <c r="E14" s="306">
        <f>SUM(E3:E13)</f>
        <v>14</v>
      </c>
      <c r="F14" s="117">
        <f t="shared" si="0"/>
        <v>2.8397565922920891</v>
      </c>
      <c r="G14" s="110">
        <f>SUM(G3:G13)</f>
        <v>146</v>
      </c>
      <c r="H14" s="119">
        <f t="shared" si="1"/>
        <v>29.614604462474649</v>
      </c>
      <c r="I14" s="103">
        <f>SUM(I3:I13)</f>
        <v>200</v>
      </c>
      <c r="J14" s="119">
        <f t="shared" si="2"/>
        <v>40.56795131845842</v>
      </c>
      <c r="K14" s="103">
        <f>SUM(K3:K13)</f>
        <v>133</v>
      </c>
      <c r="L14" s="122">
        <f t="shared" si="3"/>
        <v>26.977687626774848</v>
      </c>
      <c r="M14" s="248">
        <v>3.9</v>
      </c>
      <c r="N14" s="689"/>
    </row>
    <row r="15" spans="1:14" ht="28.2" thickBot="1">
      <c r="A15" s="372" t="s">
        <v>28</v>
      </c>
      <c r="B15" s="371">
        <f>SUM(B3,B5,B6,B7,B8,B9,B10,B11,B12,B13)</f>
        <v>475</v>
      </c>
      <c r="C15" s="307">
        <v>33.299999999999997</v>
      </c>
      <c r="D15" s="308"/>
      <c r="E15" s="105">
        <f>SUM(E3,E5,E6,E7,E8,E9,E10,E11,E12,E13)</f>
        <v>4</v>
      </c>
      <c r="F15" s="117">
        <f t="shared" si="0"/>
        <v>0.84210526315789469</v>
      </c>
      <c r="G15" s="110">
        <f>SUM(G3,G5,G6,G7,G8,G9,G10,G11,G12,G13)</f>
        <v>138</v>
      </c>
      <c r="H15" s="119">
        <f t="shared" si="1"/>
        <v>29.05263157894737</v>
      </c>
      <c r="I15" s="103">
        <f>SUM(I3,I5,I6,I7,I8,I9,I10,I11,I12,I13)</f>
        <v>200</v>
      </c>
      <c r="J15" s="119">
        <f t="shared" si="2"/>
        <v>42.105263157894733</v>
      </c>
      <c r="K15" s="103">
        <f>SUM(K3,K5,K6,K7,K8,K9,K10,K11,K12,K13)</f>
        <v>133</v>
      </c>
      <c r="L15" s="122">
        <f t="shared" si="3"/>
        <v>28.000000000000004</v>
      </c>
      <c r="M15" s="307">
        <v>4</v>
      </c>
      <c r="N15" s="689"/>
    </row>
    <row r="16" spans="1:14" ht="15.6">
      <c r="A16" s="373" t="s">
        <v>12</v>
      </c>
      <c r="B16" s="480">
        <v>4</v>
      </c>
      <c r="C16" s="100">
        <v>35.799999999999997</v>
      </c>
      <c r="D16" s="170"/>
      <c r="E16" s="101">
        <v>0</v>
      </c>
      <c r="F16" s="118">
        <f t="shared" si="0"/>
        <v>0</v>
      </c>
      <c r="G16" s="101">
        <v>0</v>
      </c>
      <c r="H16" s="118">
        <f t="shared" si="1"/>
        <v>0</v>
      </c>
      <c r="I16" s="101">
        <v>3</v>
      </c>
      <c r="J16" s="118">
        <f t="shared" si="2"/>
        <v>75</v>
      </c>
      <c r="K16" s="101">
        <v>1</v>
      </c>
      <c r="L16" s="118">
        <f t="shared" si="3"/>
        <v>25</v>
      </c>
      <c r="M16" s="249">
        <v>4.3</v>
      </c>
      <c r="N16" s="689"/>
    </row>
    <row r="17" spans="1:14" ht="15.6">
      <c r="A17" s="369" t="s">
        <v>13</v>
      </c>
      <c r="B17" s="481">
        <v>13</v>
      </c>
      <c r="C17" s="36">
        <v>29.2</v>
      </c>
      <c r="D17" s="168"/>
      <c r="E17" s="10">
        <v>0</v>
      </c>
      <c r="F17" s="115">
        <f t="shared" si="0"/>
        <v>0</v>
      </c>
      <c r="G17" s="10">
        <v>8</v>
      </c>
      <c r="H17" s="115">
        <f t="shared" si="1"/>
        <v>61.53846153846154</v>
      </c>
      <c r="I17" s="10">
        <v>5</v>
      </c>
      <c r="J17" s="115">
        <f t="shared" si="2"/>
        <v>38.461538461538467</v>
      </c>
      <c r="K17" s="10">
        <v>0</v>
      </c>
      <c r="L17" s="115">
        <f t="shared" si="3"/>
        <v>0</v>
      </c>
      <c r="M17" s="246">
        <v>3.4</v>
      </c>
      <c r="N17" s="689"/>
    </row>
    <row r="18" spans="1:14" ht="15.6">
      <c r="A18" s="369" t="s">
        <v>14</v>
      </c>
      <c r="B18" s="481">
        <v>16</v>
      </c>
      <c r="C18" s="36">
        <v>38.9</v>
      </c>
      <c r="D18" s="168"/>
      <c r="E18" s="10">
        <v>0</v>
      </c>
      <c r="F18" s="115">
        <f t="shared" si="0"/>
        <v>0</v>
      </c>
      <c r="G18" s="10">
        <v>1</v>
      </c>
      <c r="H18" s="115">
        <f t="shared" si="1"/>
        <v>6.25</v>
      </c>
      <c r="I18" s="10">
        <v>2</v>
      </c>
      <c r="J18" s="115">
        <f t="shared" si="2"/>
        <v>12.5</v>
      </c>
      <c r="K18" s="10">
        <v>13</v>
      </c>
      <c r="L18" s="115">
        <f t="shared" si="3"/>
        <v>81.25</v>
      </c>
      <c r="M18" s="246">
        <v>4.8</v>
      </c>
      <c r="N18" s="689"/>
    </row>
    <row r="19" spans="1:14" ht="15.6">
      <c r="A19" s="369" t="s">
        <v>77</v>
      </c>
      <c r="B19" s="481">
        <v>5</v>
      </c>
      <c r="C19" s="36">
        <v>33.200000000000003</v>
      </c>
      <c r="D19" s="168"/>
      <c r="E19" s="10">
        <v>0</v>
      </c>
      <c r="F19" s="115">
        <f t="shared" si="0"/>
        <v>0</v>
      </c>
      <c r="G19" s="10">
        <v>0</v>
      </c>
      <c r="H19" s="115">
        <f t="shared" si="1"/>
        <v>0</v>
      </c>
      <c r="I19" s="10">
        <v>4</v>
      </c>
      <c r="J19" s="115">
        <f t="shared" si="2"/>
        <v>80</v>
      </c>
      <c r="K19" s="10">
        <v>1</v>
      </c>
      <c r="L19" s="115">
        <f t="shared" si="3"/>
        <v>20</v>
      </c>
      <c r="M19" s="246">
        <v>4.2</v>
      </c>
      <c r="N19" s="689"/>
    </row>
    <row r="20" spans="1:14" ht="15.6">
      <c r="A20" s="369" t="s">
        <v>15</v>
      </c>
      <c r="B20" s="481">
        <v>10</v>
      </c>
      <c r="C20" s="36">
        <v>35.4</v>
      </c>
      <c r="D20" s="168"/>
      <c r="E20" s="10">
        <v>0</v>
      </c>
      <c r="F20" s="115">
        <f t="shared" si="0"/>
        <v>0</v>
      </c>
      <c r="G20" s="10">
        <v>3</v>
      </c>
      <c r="H20" s="115">
        <f t="shared" si="1"/>
        <v>30</v>
      </c>
      <c r="I20" s="10">
        <v>2</v>
      </c>
      <c r="J20" s="115">
        <f t="shared" si="2"/>
        <v>20</v>
      </c>
      <c r="K20" s="10">
        <v>5</v>
      </c>
      <c r="L20" s="115">
        <f t="shared" si="3"/>
        <v>50</v>
      </c>
      <c r="M20" s="246">
        <v>4.2</v>
      </c>
      <c r="N20" s="689"/>
    </row>
    <row r="21" spans="1:14" ht="15.6">
      <c r="A21" s="369" t="s">
        <v>16</v>
      </c>
      <c r="B21" s="481">
        <v>30</v>
      </c>
      <c r="C21" s="36">
        <v>34.700000000000003</v>
      </c>
      <c r="D21" s="168"/>
      <c r="E21" s="10">
        <v>1</v>
      </c>
      <c r="F21" s="115">
        <f t="shared" si="0"/>
        <v>3.3333333333333335</v>
      </c>
      <c r="G21" s="10">
        <v>5</v>
      </c>
      <c r="H21" s="115">
        <f t="shared" si="1"/>
        <v>16.666666666666664</v>
      </c>
      <c r="I21" s="10">
        <v>13</v>
      </c>
      <c r="J21" s="115">
        <f t="shared" si="2"/>
        <v>43.333333333333336</v>
      </c>
      <c r="K21" s="10">
        <v>11</v>
      </c>
      <c r="L21" s="115">
        <f t="shared" si="3"/>
        <v>36.666666666666664</v>
      </c>
      <c r="M21" s="246">
        <v>4.0999999999999996</v>
      </c>
      <c r="N21" s="689"/>
    </row>
    <row r="22" spans="1:14" s="394" customFormat="1" ht="15.6">
      <c r="A22" s="390" t="s">
        <v>17</v>
      </c>
      <c r="B22" s="481">
        <v>28</v>
      </c>
      <c r="C22" s="391">
        <v>28.7</v>
      </c>
      <c r="D22" s="168"/>
      <c r="E22" s="375">
        <v>2</v>
      </c>
      <c r="F22" s="392">
        <f t="shared" si="0"/>
        <v>7.1428571428571423</v>
      </c>
      <c r="G22" s="375">
        <v>14</v>
      </c>
      <c r="H22" s="392">
        <f t="shared" si="1"/>
        <v>50</v>
      </c>
      <c r="I22" s="375">
        <v>8</v>
      </c>
      <c r="J22" s="392">
        <f t="shared" si="2"/>
        <v>28.571428571428569</v>
      </c>
      <c r="K22" s="375">
        <v>4</v>
      </c>
      <c r="L22" s="392">
        <f t="shared" si="3"/>
        <v>14.285714285714285</v>
      </c>
      <c r="M22" s="393">
        <v>3.5</v>
      </c>
      <c r="N22" s="689"/>
    </row>
    <row r="23" spans="1:14" ht="15.6">
      <c r="A23" s="369" t="s">
        <v>18</v>
      </c>
      <c r="B23" s="481">
        <v>8</v>
      </c>
      <c r="C23" s="36">
        <v>23.9</v>
      </c>
      <c r="D23" s="168"/>
      <c r="E23" s="10">
        <v>0</v>
      </c>
      <c r="F23" s="115">
        <f t="shared" si="0"/>
        <v>0</v>
      </c>
      <c r="G23" s="10">
        <v>8</v>
      </c>
      <c r="H23" s="115">
        <f t="shared" si="1"/>
        <v>100</v>
      </c>
      <c r="I23" s="10">
        <v>0</v>
      </c>
      <c r="J23" s="115">
        <f t="shared" si="2"/>
        <v>0</v>
      </c>
      <c r="K23" s="10">
        <v>0</v>
      </c>
      <c r="L23" s="115">
        <f t="shared" si="3"/>
        <v>0</v>
      </c>
      <c r="M23" s="378">
        <v>3</v>
      </c>
      <c r="N23" s="689"/>
    </row>
    <row r="24" spans="1:14" ht="15.6">
      <c r="A24" s="369" t="s">
        <v>19</v>
      </c>
      <c r="B24" s="481">
        <v>34</v>
      </c>
      <c r="C24" s="36">
        <v>30.7</v>
      </c>
      <c r="D24" s="168"/>
      <c r="E24" s="10">
        <v>3</v>
      </c>
      <c r="F24" s="115">
        <f t="shared" si="0"/>
        <v>8.8235294117647065</v>
      </c>
      <c r="G24" s="10">
        <v>14</v>
      </c>
      <c r="H24" s="115">
        <f t="shared" si="1"/>
        <v>41.17647058823529</v>
      </c>
      <c r="I24" s="10">
        <v>9</v>
      </c>
      <c r="J24" s="115">
        <f t="shared" si="2"/>
        <v>26.47058823529412</v>
      </c>
      <c r="K24" s="10">
        <v>8</v>
      </c>
      <c r="L24" s="115">
        <f t="shared" si="3"/>
        <v>23.52941176470588</v>
      </c>
      <c r="M24" s="246">
        <v>3.6</v>
      </c>
      <c r="N24" s="689"/>
    </row>
    <row r="25" spans="1:14" s="394" customFormat="1" ht="15.6">
      <c r="A25" s="390" t="s">
        <v>20</v>
      </c>
      <c r="B25" s="481">
        <v>15</v>
      </c>
      <c r="C25" s="391">
        <v>27.6</v>
      </c>
      <c r="D25" s="168"/>
      <c r="E25" s="375">
        <v>0</v>
      </c>
      <c r="F25" s="392">
        <f t="shared" si="0"/>
        <v>0</v>
      </c>
      <c r="G25" s="375">
        <v>12</v>
      </c>
      <c r="H25" s="392">
        <f t="shared" si="1"/>
        <v>80</v>
      </c>
      <c r="I25" s="375">
        <v>2</v>
      </c>
      <c r="J25" s="392">
        <f t="shared" si="2"/>
        <v>13.333333333333334</v>
      </c>
      <c r="K25" s="375">
        <v>1</v>
      </c>
      <c r="L25" s="392">
        <f t="shared" si="3"/>
        <v>6.666666666666667</v>
      </c>
      <c r="M25" s="393">
        <v>3.3</v>
      </c>
      <c r="N25" s="689"/>
    </row>
    <row r="26" spans="1:14" ht="15.6">
      <c r="A26" s="369" t="s">
        <v>21</v>
      </c>
      <c r="B26" s="481">
        <v>16</v>
      </c>
      <c r="C26" s="36">
        <v>30.4</v>
      </c>
      <c r="D26" s="168"/>
      <c r="E26" s="10">
        <v>0</v>
      </c>
      <c r="F26" s="115">
        <f t="shared" si="0"/>
        <v>0</v>
      </c>
      <c r="G26" s="10">
        <v>8</v>
      </c>
      <c r="H26" s="115">
        <f t="shared" si="1"/>
        <v>50</v>
      </c>
      <c r="I26" s="10">
        <v>6</v>
      </c>
      <c r="J26" s="115">
        <f t="shared" si="2"/>
        <v>37.5</v>
      </c>
      <c r="K26" s="10">
        <v>2</v>
      </c>
      <c r="L26" s="115">
        <f t="shared" si="3"/>
        <v>12.5</v>
      </c>
      <c r="M26" s="246">
        <v>3.6</v>
      </c>
      <c r="N26" s="689"/>
    </row>
    <row r="27" spans="1:14" ht="15.6">
      <c r="A27" s="370" t="s">
        <v>22</v>
      </c>
      <c r="B27" s="481">
        <v>13</v>
      </c>
      <c r="C27" s="36">
        <v>30.9</v>
      </c>
      <c r="D27" s="168"/>
      <c r="E27" s="10">
        <v>0</v>
      </c>
      <c r="F27" s="115">
        <f t="shared" si="0"/>
        <v>0</v>
      </c>
      <c r="G27" s="10">
        <v>10</v>
      </c>
      <c r="H27" s="115">
        <f t="shared" si="1"/>
        <v>76.923076923076934</v>
      </c>
      <c r="I27" s="10">
        <v>1</v>
      </c>
      <c r="J27" s="115">
        <f t="shared" si="2"/>
        <v>7.6923076923076925</v>
      </c>
      <c r="K27" s="10">
        <v>2</v>
      </c>
      <c r="L27" s="115">
        <f t="shared" si="3"/>
        <v>15.384615384615385</v>
      </c>
      <c r="M27" s="246">
        <v>3.4</v>
      </c>
      <c r="N27" s="689"/>
    </row>
    <row r="28" spans="1:14" ht="15.6">
      <c r="A28" s="370" t="s">
        <v>41</v>
      </c>
      <c r="B28" s="481">
        <v>5</v>
      </c>
      <c r="C28" s="36">
        <v>37.200000000000003</v>
      </c>
      <c r="D28" s="168"/>
      <c r="E28" s="10">
        <v>0</v>
      </c>
      <c r="F28" s="115">
        <f t="shared" si="0"/>
        <v>0</v>
      </c>
      <c r="G28" s="10">
        <v>0</v>
      </c>
      <c r="H28" s="115">
        <f t="shared" si="1"/>
        <v>0</v>
      </c>
      <c r="I28" s="10">
        <v>5</v>
      </c>
      <c r="J28" s="115">
        <f t="shared" si="2"/>
        <v>100</v>
      </c>
      <c r="K28" s="10">
        <v>0</v>
      </c>
      <c r="L28" s="115">
        <f t="shared" si="3"/>
        <v>0</v>
      </c>
      <c r="M28" s="246">
        <v>5</v>
      </c>
      <c r="N28" s="689"/>
    </row>
    <row r="29" spans="1:14" ht="15.6">
      <c r="A29" s="370" t="s">
        <v>181</v>
      </c>
      <c r="B29" s="481"/>
      <c r="C29" s="36"/>
      <c r="D29" s="168"/>
      <c r="E29" s="10"/>
      <c r="F29" s="115" t="e">
        <f t="shared" si="0"/>
        <v>#DIV/0!</v>
      </c>
      <c r="G29" s="10"/>
      <c r="H29" s="115" t="e">
        <f t="shared" si="1"/>
        <v>#DIV/0!</v>
      </c>
      <c r="I29" s="10"/>
      <c r="J29" s="115" t="e">
        <f t="shared" si="2"/>
        <v>#DIV/0!</v>
      </c>
      <c r="K29" s="10"/>
      <c r="L29" s="115" t="e">
        <f t="shared" si="3"/>
        <v>#DIV/0!</v>
      </c>
      <c r="M29" s="246"/>
      <c r="N29" s="689"/>
    </row>
    <row r="30" spans="1:14" ht="15.6">
      <c r="A30" s="370" t="s">
        <v>182</v>
      </c>
      <c r="B30" s="481">
        <v>8</v>
      </c>
      <c r="C30" s="36">
        <v>26.3</v>
      </c>
      <c r="D30" s="168"/>
      <c r="E30" s="10">
        <v>0</v>
      </c>
      <c r="F30" s="115">
        <f t="shared" si="0"/>
        <v>0</v>
      </c>
      <c r="G30" s="10">
        <v>6</v>
      </c>
      <c r="H30" s="115">
        <f t="shared" si="1"/>
        <v>75</v>
      </c>
      <c r="I30" s="10">
        <v>2</v>
      </c>
      <c r="J30" s="115">
        <f t="shared" si="2"/>
        <v>25</v>
      </c>
      <c r="K30" s="10">
        <v>0</v>
      </c>
      <c r="L30" s="115">
        <f t="shared" si="3"/>
        <v>0</v>
      </c>
      <c r="M30" s="246">
        <v>3.3</v>
      </c>
      <c r="N30" s="689"/>
    </row>
    <row r="31" spans="1:14" ht="15.6">
      <c r="A31" s="370" t="s">
        <v>23</v>
      </c>
      <c r="B31" s="481">
        <v>4</v>
      </c>
      <c r="C31" s="36">
        <v>33.5</v>
      </c>
      <c r="D31" s="168"/>
      <c r="E31" s="10">
        <v>0</v>
      </c>
      <c r="F31" s="115">
        <f t="shared" si="0"/>
        <v>0</v>
      </c>
      <c r="G31" s="10">
        <v>2</v>
      </c>
      <c r="H31" s="115">
        <f t="shared" si="1"/>
        <v>50</v>
      </c>
      <c r="I31" s="10">
        <v>2</v>
      </c>
      <c r="J31" s="115">
        <f t="shared" si="2"/>
        <v>50</v>
      </c>
      <c r="K31" s="10">
        <v>0</v>
      </c>
      <c r="L31" s="115">
        <f t="shared" si="3"/>
        <v>0</v>
      </c>
      <c r="M31" s="246">
        <v>3.5</v>
      </c>
      <c r="N31" s="689"/>
    </row>
    <row r="32" spans="1:14" ht="15.6">
      <c r="A32" s="370" t="s">
        <v>24</v>
      </c>
      <c r="B32" s="481">
        <v>10</v>
      </c>
      <c r="C32" s="36">
        <v>36.1</v>
      </c>
      <c r="D32" s="168"/>
      <c r="E32" s="10">
        <v>0</v>
      </c>
      <c r="F32" s="115">
        <f t="shared" si="0"/>
        <v>0</v>
      </c>
      <c r="G32" s="10">
        <v>1</v>
      </c>
      <c r="H32" s="115">
        <f t="shared" si="1"/>
        <v>10</v>
      </c>
      <c r="I32" s="10">
        <v>4</v>
      </c>
      <c r="J32" s="115">
        <f t="shared" si="2"/>
        <v>40</v>
      </c>
      <c r="K32" s="10">
        <v>5</v>
      </c>
      <c r="L32" s="115">
        <f t="shared" si="3"/>
        <v>50</v>
      </c>
      <c r="M32" s="246">
        <v>4.4000000000000004</v>
      </c>
      <c r="N32" s="689"/>
    </row>
    <row r="33" spans="1:14" ht="15.6">
      <c r="A33" s="370" t="s">
        <v>25</v>
      </c>
      <c r="B33" s="481">
        <v>10</v>
      </c>
      <c r="C33" s="36">
        <v>35.299999999999997</v>
      </c>
      <c r="D33" s="168"/>
      <c r="E33" s="10">
        <v>0</v>
      </c>
      <c r="F33" s="115">
        <f t="shared" si="0"/>
        <v>0</v>
      </c>
      <c r="G33" s="10">
        <v>0</v>
      </c>
      <c r="H33" s="115">
        <f t="shared" si="1"/>
        <v>0</v>
      </c>
      <c r="I33" s="10">
        <v>6</v>
      </c>
      <c r="J33" s="115">
        <f t="shared" si="2"/>
        <v>60</v>
      </c>
      <c r="K33" s="10">
        <v>4</v>
      </c>
      <c r="L33" s="115">
        <f t="shared" si="3"/>
        <v>40</v>
      </c>
      <c r="M33" s="246">
        <v>4.4000000000000004</v>
      </c>
      <c r="N33" s="689"/>
    </row>
    <row r="34" spans="1:14" s="394" customFormat="1" ht="16.2" thickBot="1">
      <c r="A34" s="395" t="s">
        <v>183</v>
      </c>
      <c r="B34" s="482">
        <v>5</v>
      </c>
      <c r="C34" s="396">
        <v>35.4</v>
      </c>
      <c r="D34" s="168"/>
      <c r="E34" s="397">
        <v>0</v>
      </c>
      <c r="F34" s="398">
        <f t="shared" si="0"/>
        <v>0</v>
      </c>
      <c r="G34" s="397">
        <v>1</v>
      </c>
      <c r="H34" s="398">
        <f t="shared" si="1"/>
        <v>20</v>
      </c>
      <c r="I34" s="397">
        <v>1</v>
      </c>
      <c r="J34" s="398">
        <f t="shared" si="2"/>
        <v>20</v>
      </c>
      <c r="K34" s="397">
        <v>3</v>
      </c>
      <c r="L34" s="398">
        <f t="shared" si="3"/>
        <v>60</v>
      </c>
      <c r="M34" s="399">
        <v>4.4000000000000004</v>
      </c>
      <c r="N34" s="689"/>
    </row>
    <row r="35" spans="1:14" ht="28.5" customHeight="1" thickBot="1">
      <c r="A35" s="85" t="s">
        <v>26</v>
      </c>
      <c r="B35" s="102">
        <f>SUM(B16:B34)</f>
        <v>234</v>
      </c>
      <c r="C35" s="106">
        <v>31.9</v>
      </c>
      <c r="D35" s="111"/>
      <c r="E35" s="103">
        <f>SUM(E16:E34)</f>
        <v>6</v>
      </c>
      <c r="F35" s="119">
        <f t="shared" si="0"/>
        <v>2.5641025641025639</v>
      </c>
      <c r="G35" s="103">
        <f>SUM(G16:G34)</f>
        <v>93</v>
      </c>
      <c r="H35" s="119">
        <f t="shared" si="1"/>
        <v>39.743589743589745</v>
      </c>
      <c r="I35" s="103">
        <f>SUM(I16:I34)</f>
        <v>75</v>
      </c>
      <c r="J35" s="119">
        <f t="shared" si="2"/>
        <v>32.051282051282051</v>
      </c>
      <c r="K35" s="103">
        <f>SUM(K16:K34)</f>
        <v>60</v>
      </c>
      <c r="L35" s="122">
        <f t="shared" si="3"/>
        <v>25.641025641025639</v>
      </c>
      <c r="M35" s="248">
        <v>3.8</v>
      </c>
      <c r="N35" s="689"/>
    </row>
    <row r="36" spans="1:14" ht="28.2" thickBot="1">
      <c r="A36" s="87" t="s">
        <v>29</v>
      </c>
      <c r="B36" s="103">
        <f>SUM(B16,B17,B18,B19,B20,B21,B22,B23,B24,B25,B26,B27,B28,B29,B30,B31,B32,B33,B34)</f>
        <v>234</v>
      </c>
      <c r="C36" s="106">
        <v>31.9</v>
      </c>
      <c r="D36" s="112"/>
      <c r="E36" s="310">
        <f>SUM(E16,E17,E18,E19,E20,E21,E22,E23,E24,E25,E26,E27,E28,E29,E30,E31,E32,E33,E34)</f>
        <v>6</v>
      </c>
      <c r="F36" s="311">
        <f t="shared" si="0"/>
        <v>2.5641025641025639</v>
      </c>
      <c r="G36" s="310">
        <f>SUM(G16,G17,G18,G19,G20,G21,G22,G23,G24,G25,G26,G27,G28,G29,G30,G31,G32,G33,G34)</f>
        <v>93</v>
      </c>
      <c r="H36" s="311">
        <f t="shared" si="1"/>
        <v>39.743589743589745</v>
      </c>
      <c r="I36" s="310">
        <f>SUM(I16,I17,I18,I19,I20,I21,I22,I23,I24,I25,I26,I27,I28,I29,I30,I31,I32,I33,I34)</f>
        <v>75</v>
      </c>
      <c r="J36" s="311">
        <f t="shared" si="2"/>
        <v>32.051282051282051</v>
      </c>
      <c r="K36" s="310">
        <f>SUM(K16,K17,K18,K19,K20,K21,K22,K23,K24,K25,K26,K27,K28,K29,K30,K31,K32,K33,K34)</f>
        <v>60</v>
      </c>
      <c r="L36" s="312">
        <f t="shared" si="3"/>
        <v>25.641025641025639</v>
      </c>
      <c r="M36" s="248">
        <v>3.8</v>
      </c>
      <c r="N36" s="689"/>
    </row>
    <row r="37" spans="1:14" ht="27" customHeight="1" thickBot="1">
      <c r="A37" s="104" t="s">
        <v>61</v>
      </c>
      <c r="B37" s="107">
        <f>SUM(B14,B35)</f>
        <v>727</v>
      </c>
      <c r="C37" s="108">
        <v>32.4</v>
      </c>
      <c r="D37" s="113"/>
      <c r="E37" s="107">
        <f>SUM(E14,E35)</f>
        <v>20</v>
      </c>
      <c r="F37" s="120">
        <f t="shared" si="0"/>
        <v>2.7510316368638237</v>
      </c>
      <c r="G37" s="107">
        <f>SUM(G14,G35)</f>
        <v>239</v>
      </c>
      <c r="H37" s="120">
        <f t="shared" si="1"/>
        <v>32.874828060522695</v>
      </c>
      <c r="I37" s="107">
        <f>SUM(I14,I35)</f>
        <v>275</v>
      </c>
      <c r="J37" s="120">
        <f t="shared" si="2"/>
        <v>37.826685006877582</v>
      </c>
      <c r="K37" s="107">
        <f>SUM(K14,K35)</f>
        <v>193</v>
      </c>
      <c r="L37" s="123">
        <f t="shared" si="3"/>
        <v>26.547455295735901</v>
      </c>
      <c r="M37" s="127">
        <v>3.9</v>
      </c>
      <c r="N37" s="689"/>
    </row>
    <row r="38" spans="1:14" ht="25.5" customHeight="1" thickBot="1">
      <c r="A38" s="316" t="s">
        <v>36</v>
      </c>
      <c r="B38" s="317">
        <f>SUM(B15,B36)</f>
        <v>709</v>
      </c>
      <c r="C38" s="318">
        <v>32.799999999999997</v>
      </c>
      <c r="D38" s="319"/>
      <c r="E38" s="320">
        <f>SUM(E15,E36)</f>
        <v>10</v>
      </c>
      <c r="F38" s="321">
        <f t="shared" si="0"/>
        <v>1.4104372355430184</v>
      </c>
      <c r="G38" s="320">
        <f>SUM(G15,G36)</f>
        <v>231</v>
      </c>
      <c r="H38" s="321">
        <f t="shared" si="1"/>
        <v>32.58110014104372</v>
      </c>
      <c r="I38" s="320">
        <f>SUM(I15,I36)</f>
        <v>275</v>
      </c>
      <c r="J38" s="321">
        <f t="shared" si="2"/>
        <v>38.787023977433002</v>
      </c>
      <c r="K38" s="320">
        <f>SUM(K15,K36)</f>
        <v>193</v>
      </c>
      <c r="L38" s="322">
        <f t="shared" si="3"/>
        <v>27.221438645980257</v>
      </c>
      <c r="M38" s="250">
        <v>3.9</v>
      </c>
      <c r="N38" s="689"/>
    </row>
    <row r="39" spans="1:14" ht="25.5" customHeight="1" thickBot="1">
      <c r="A39" s="251" t="s">
        <v>167</v>
      </c>
      <c r="B39" s="252"/>
      <c r="C39" s="323"/>
      <c r="D39" s="252"/>
      <c r="E39" s="252"/>
      <c r="F39" s="253"/>
      <c r="G39" s="252"/>
      <c r="H39" s="253"/>
      <c r="I39" s="252"/>
      <c r="J39" s="253"/>
      <c r="K39" s="252"/>
      <c r="L39" s="253"/>
      <c r="M39" s="254"/>
      <c r="N39" s="240"/>
    </row>
  </sheetData>
  <mergeCells count="2">
    <mergeCell ref="N3:N38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58" orientation="landscape" horizontalDpi="4294967294" r:id="rId1"/>
  <headerFooter alignWithMargins="0">
    <oddHeader>&amp;R&amp;A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5"/>
  <sheetViews>
    <sheetView topLeftCell="A7" zoomScale="73" zoomScaleNormal="73" workbookViewId="0">
      <selection activeCell="N3" sqref="N3:N34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>
      <c r="A1" s="690" t="s">
        <v>190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34" t="s">
        <v>40</v>
      </c>
      <c r="B2" s="34" t="s">
        <v>43</v>
      </c>
      <c r="C2" s="34" t="s">
        <v>44</v>
      </c>
      <c r="D2" s="34" t="s">
        <v>45</v>
      </c>
      <c r="E2" s="34">
        <v>2</v>
      </c>
      <c r="F2" s="114" t="s">
        <v>46</v>
      </c>
      <c r="G2" s="34">
        <v>3</v>
      </c>
      <c r="H2" s="114" t="s">
        <v>47</v>
      </c>
      <c r="I2" s="34">
        <v>4</v>
      </c>
      <c r="J2" s="114" t="s">
        <v>48</v>
      </c>
      <c r="K2" s="34">
        <v>5</v>
      </c>
      <c r="L2" s="114" t="s">
        <v>49</v>
      </c>
      <c r="M2" s="34" t="s">
        <v>50</v>
      </c>
      <c r="N2" s="34" t="s">
        <v>188</v>
      </c>
    </row>
    <row r="3" spans="1:14" ht="15.6">
      <c r="A3" s="73" t="s">
        <v>6</v>
      </c>
      <c r="B3" s="178"/>
      <c r="C3" s="36"/>
      <c r="D3" s="168"/>
      <c r="E3" s="10"/>
      <c r="F3" s="115"/>
      <c r="G3" s="10"/>
      <c r="H3" s="115"/>
      <c r="I3" s="10"/>
      <c r="J3" s="115"/>
      <c r="K3" s="10"/>
      <c r="L3" s="115"/>
      <c r="M3" s="36"/>
      <c r="N3" s="691"/>
    </row>
    <row r="4" spans="1:14" ht="15.6">
      <c r="A4" s="73" t="s">
        <v>8</v>
      </c>
      <c r="B4" s="184"/>
      <c r="C4" s="36"/>
      <c r="D4" s="168"/>
      <c r="E4" s="10"/>
      <c r="F4" s="115"/>
      <c r="G4" s="10"/>
      <c r="H4" s="115"/>
      <c r="I4" s="10"/>
      <c r="J4" s="115"/>
      <c r="K4" s="10"/>
      <c r="L4" s="115"/>
      <c r="M4" s="36"/>
      <c r="N4" s="692"/>
    </row>
    <row r="5" spans="1:14" ht="15.6">
      <c r="A5" s="73" t="s">
        <v>37</v>
      </c>
      <c r="B5" s="184">
        <v>2</v>
      </c>
      <c r="C5" s="36">
        <v>14</v>
      </c>
      <c r="D5" s="168"/>
      <c r="E5" s="10">
        <v>1</v>
      </c>
      <c r="F5" s="115">
        <f>E5/B5*100</f>
        <v>50</v>
      </c>
      <c r="G5" s="10">
        <v>0</v>
      </c>
      <c r="H5" s="115">
        <f>G5/B5*100</f>
        <v>0</v>
      </c>
      <c r="I5" s="10">
        <v>1</v>
      </c>
      <c r="J5" s="115">
        <f>I5/B5*100</f>
        <v>50</v>
      </c>
      <c r="K5" s="10">
        <v>0</v>
      </c>
      <c r="L5" s="115">
        <f>K5/B5*100</f>
        <v>0</v>
      </c>
      <c r="M5" s="36">
        <v>3</v>
      </c>
      <c r="N5" s="692"/>
    </row>
    <row r="6" spans="1:14" ht="15.6">
      <c r="A6" s="73" t="s">
        <v>38</v>
      </c>
      <c r="B6" s="184">
        <v>3</v>
      </c>
      <c r="C6" s="36">
        <v>21</v>
      </c>
      <c r="D6" s="168"/>
      <c r="E6" s="10">
        <v>0</v>
      </c>
      <c r="F6" s="115">
        <f>E6/B6*100</f>
        <v>0</v>
      </c>
      <c r="G6" s="10">
        <v>0</v>
      </c>
      <c r="H6" s="115">
        <f>G6/B6*100</f>
        <v>0</v>
      </c>
      <c r="I6" s="10">
        <v>3</v>
      </c>
      <c r="J6" s="115">
        <f>I6/B6*100</f>
        <v>100</v>
      </c>
      <c r="K6" s="10">
        <v>0</v>
      </c>
      <c r="L6" s="115">
        <f>K6/B6*100</f>
        <v>0</v>
      </c>
      <c r="M6" s="36">
        <v>4</v>
      </c>
      <c r="N6" s="692"/>
    </row>
    <row r="7" spans="1:14" ht="15.6">
      <c r="A7" s="73" t="s">
        <v>0</v>
      </c>
      <c r="B7" s="184">
        <v>11</v>
      </c>
      <c r="C7" s="36">
        <v>20.5</v>
      </c>
      <c r="D7" s="168"/>
      <c r="E7" s="10">
        <v>0</v>
      </c>
      <c r="F7" s="115">
        <f>E7/B7*100</f>
        <v>0</v>
      </c>
      <c r="G7" s="10">
        <v>2</v>
      </c>
      <c r="H7" s="115">
        <f>G7/B7*100</f>
        <v>18.181818181818183</v>
      </c>
      <c r="I7" s="10">
        <v>7</v>
      </c>
      <c r="J7" s="115">
        <f>I7/B7*100</f>
        <v>63.636363636363633</v>
      </c>
      <c r="K7" s="10">
        <v>2</v>
      </c>
      <c r="L7" s="115">
        <f>K7/B7*100</f>
        <v>18.181818181818183</v>
      </c>
      <c r="M7" s="36">
        <v>4</v>
      </c>
      <c r="N7" s="692"/>
    </row>
    <row r="8" spans="1:14" ht="15.6">
      <c r="A8" s="73" t="s">
        <v>9</v>
      </c>
      <c r="B8" s="184">
        <v>2</v>
      </c>
      <c r="C8" s="36">
        <v>22.5</v>
      </c>
      <c r="D8" s="168"/>
      <c r="E8" s="10">
        <v>0</v>
      </c>
      <c r="F8" s="115">
        <f>E8/B8*100</f>
        <v>0</v>
      </c>
      <c r="G8" s="10">
        <v>0</v>
      </c>
      <c r="H8" s="115">
        <f>G8/B8*100</f>
        <v>0</v>
      </c>
      <c r="I8" s="10">
        <v>2</v>
      </c>
      <c r="J8" s="115">
        <f>I8/B8*100</f>
        <v>100</v>
      </c>
      <c r="K8" s="10">
        <v>0</v>
      </c>
      <c r="L8" s="115">
        <f>K8/B8*100</f>
        <v>0</v>
      </c>
      <c r="M8" s="36">
        <v>4</v>
      </c>
      <c r="N8" s="692"/>
    </row>
    <row r="9" spans="1:14" ht="15.6">
      <c r="A9" s="73" t="s">
        <v>1</v>
      </c>
      <c r="B9" s="184">
        <v>3</v>
      </c>
      <c r="C9" s="36">
        <v>22</v>
      </c>
      <c r="D9" s="168"/>
      <c r="E9" s="10">
        <v>0</v>
      </c>
      <c r="F9" s="115">
        <f>E9/B9*100</f>
        <v>0</v>
      </c>
      <c r="G9" s="10">
        <v>0</v>
      </c>
      <c r="H9" s="115">
        <f>G9/B9*100</f>
        <v>0</v>
      </c>
      <c r="I9" s="10">
        <v>3</v>
      </c>
      <c r="J9" s="115">
        <f>I9/B9*100</f>
        <v>100</v>
      </c>
      <c r="K9" s="10">
        <v>0</v>
      </c>
      <c r="L9" s="115">
        <f>K9/B9*100</f>
        <v>0</v>
      </c>
      <c r="M9" s="36">
        <v>4</v>
      </c>
      <c r="N9" s="692"/>
    </row>
    <row r="10" spans="1:14" ht="15.6">
      <c r="A10" s="73" t="s">
        <v>10</v>
      </c>
      <c r="B10" s="184"/>
      <c r="C10" s="36"/>
      <c r="D10" s="168"/>
      <c r="E10" s="10"/>
      <c r="F10" s="115"/>
      <c r="G10" s="10"/>
      <c r="H10" s="115"/>
      <c r="I10" s="10"/>
      <c r="J10" s="115"/>
      <c r="K10" s="10"/>
      <c r="L10" s="115"/>
      <c r="M10" s="36"/>
      <c r="N10" s="692"/>
    </row>
    <row r="11" spans="1:14" ht="15.6">
      <c r="A11" s="74" t="s">
        <v>39</v>
      </c>
      <c r="B11" s="184"/>
      <c r="C11" s="36"/>
      <c r="D11" s="168"/>
      <c r="E11" s="10"/>
      <c r="F11" s="115"/>
      <c r="G11" s="10"/>
      <c r="H11" s="115"/>
      <c r="I11" s="10"/>
      <c r="J11" s="115"/>
      <c r="K11" s="10"/>
      <c r="L11" s="115"/>
      <c r="M11" s="36"/>
      <c r="N11" s="692"/>
    </row>
    <row r="12" spans="1:14" s="162" customFormat="1" ht="16.2" thickBot="1">
      <c r="A12" s="161" t="s">
        <v>180</v>
      </c>
      <c r="B12" s="193"/>
      <c r="C12" s="54"/>
      <c r="D12" s="126"/>
      <c r="E12" s="55"/>
      <c r="F12" s="116"/>
      <c r="G12" s="55"/>
      <c r="H12" s="116"/>
      <c r="I12" s="55"/>
      <c r="J12" s="116"/>
      <c r="K12" s="55"/>
      <c r="L12" s="115"/>
      <c r="M12" s="54"/>
      <c r="N12" s="692"/>
    </row>
    <row r="13" spans="1:14" ht="22.5" customHeight="1" thickBot="1">
      <c r="A13" s="82" t="s">
        <v>11</v>
      </c>
      <c r="B13" s="103">
        <f>SUM(B3:B12)</f>
        <v>21</v>
      </c>
      <c r="C13" s="124">
        <v>20.399999999999999</v>
      </c>
      <c r="D13" s="103"/>
      <c r="E13" s="105">
        <f>SUM(E3:E12)</f>
        <v>1</v>
      </c>
      <c r="F13" s="117">
        <f>E13/B13*100</f>
        <v>4.7619047619047619</v>
      </c>
      <c r="G13" s="110">
        <f>SUM(G3:G12)</f>
        <v>2</v>
      </c>
      <c r="H13" s="119">
        <f>G13/B13*100</f>
        <v>9.5238095238095237</v>
      </c>
      <c r="I13" s="103">
        <f>SUM(I3:I12)</f>
        <v>16</v>
      </c>
      <c r="J13" s="119">
        <f>I13/B13*100</f>
        <v>76.19047619047619</v>
      </c>
      <c r="K13" s="103">
        <f>SUM(K3:K12)</f>
        <v>2</v>
      </c>
      <c r="L13" s="122">
        <f>K13/B13*100</f>
        <v>9.5238095238095237</v>
      </c>
      <c r="M13" s="125">
        <v>3.9</v>
      </c>
      <c r="N13" s="689"/>
    </row>
    <row r="14" spans="1:14" ht="15.6">
      <c r="A14" s="76" t="s">
        <v>12</v>
      </c>
      <c r="B14" s="178">
        <v>2</v>
      </c>
      <c r="C14" s="100">
        <v>14.5</v>
      </c>
      <c r="D14" s="170"/>
      <c r="E14" s="101">
        <v>0</v>
      </c>
      <c r="F14" s="115">
        <f>E14/B14*100</f>
        <v>0</v>
      </c>
      <c r="G14" s="101">
        <v>2</v>
      </c>
      <c r="H14" s="115">
        <f>G14/B14*100</f>
        <v>100</v>
      </c>
      <c r="I14" s="101">
        <v>0</v>
      </c>
      <c r="J14" s="115">
        <f>I14/B14*100</f>
        <v>0</v>
      </c>
      <c r="K14" s="101">
        <v>0</v>
      </c>
      <c r="L14" s="115">
        <f>K14/B14*100</f>
        <v>0</v>
      </c>
      <c r="M14" s="100">
        <v>3</v>
      </c>
      <c r="N14" s="692"/>
    </row>
    <row r="15" spans="1:14" ht="15.6">
      <c r="A15" s="74" t="s">
        <v>13</v>
      </c>
      <c r="B15" s="178"/>
      <c r="C15" s="36"/>
      <c r="D15" s="168"/>
      <c r="E15" s="10"/>
      <c r="F15" s="115"/>
      <c r="G15" s="10"/>
      <c r="H15" s="115"/>
      <c r="I15" s="10"/>
      <c r="J15" s="115"/>
      <c r="K15" s="10"/>
      <c r="L15" s="115"/>
      <c r="M15" s="36"/>
      <c r="N15" s="692"/>
    </row>
    <row r="16" spans="1:14" ht="15.6">
      <c r="A16" s="74" t="s">
        <v>14</v>
      </c>
      <c r="B16" s="184"/>
      <c r="C16" s="36"/>
      <c r="D16" s="168"/>
      <c r="E16" s="10"/>
      <c r="F16" s="115"/>
      <c r="G16" s="10"/>
      <c r="H16" s="115"/>
      <c r="I16" s="10"/>
      <c r="J16" s="115"/>
      <c r="K16" s="10"/>
      <c r="L16" s="115"/>
      <c r="M16" s="36"/>
      <c r="N16" s="692"/>
    </row>
    <row r="17" spans="1:14" ht="15.6">
      <c r="A17" s="74" t="s">
        <v>77</v>
      </c>
      <c r="B17" s="184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92"/>
    </row>
    <row r="18" spans="1:14" ht="15.6">
      <c r="A18" s="74" t="s">
        <v>15</v>
      </c>
      <c r="B18" s="184"/>
      <c r="C18" s="36"/>
      <c r="D18" s="168"/>
      <c r="E18" s="10"/>
      <c r="F18" s="115"/>
      <c r="G18" s="10"/>
      <c r="H18" s="115"/>
      <c r="I18" s="10"/>
      <c r="J18" s="115"/>
      <c r="K18" s="10"/>
      <c r="L18" s="115"/>
      <c r="M18" s="36"/>
      <c r="N18" s="692"/>
    </row>
    <row r="19" spans="1:14" ht="15.6">
      <c r="A19" s="74" t="s">
        <v>16</v>
      </c>
      <c r="B19" s="184">
        <v>4</v>
      </c>
      <c r="C19" s="36">
        <v>21.5</v>
      </c>
      <c r="D19" s="168"/>
      <c r="E19" s="10">
        <v>0</v>
      </c>
      <c r="F19" s="115">
        <f>E19/B19*100</f>
        <v>0</v>
      </c>
      <c r="G19" s="10">
        <v>0</v>
      </c>
      <c r="H19" s="115">
        <f>G19/B19*100</f>
        <v>0</v>
      </c>
      <c r="I19" s="10">
        <v>4</v>
      </c>
      <c r="J19" s="115">
        <f>I19/B19*100</f>
        <v>100</v>
      </c>
      <c r="K19" s="10">
        <v>0</v>
      </c>
      <c r="L19" s="115">
        <f>K19/B19*100</f>
        <v>0</v>
      </c>
      <c r="M19" s="36">
        <v>4</v>
      </c>
      <c r="N19" s="692"/>
    </row>
    <row r="20" spans="1:14" ht="15.6">
      <c r="A20" s="74" t="s">
        <v>17</v>
      </c>
      <c r="B20" s="383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92"/>
    </row>
    <row r="21" spans="1:14" ht="15.6">
      <c r="A21" s="74" t="s">
        <v>18</v>
      </c>
      <c r="B21" s="184"/>
      <c r="C21" s="36"/>
      <c r="D21" s="168"/>
      <c r="E21" s="10"/>
      <c r="F21" s="115"/>
      <c r="G21" s="10"/>
      <c r="H21" s="115"/>
      <c r="I21" s="10"/>
      <c r="J21" s="115"/>
      <c r="K21" s="10"/>
      <c r="L21" s="115"/>
      <c r="M21" s="36"/>
      <c r="N21" s="692"/>
    </row>
    <row r="22" spans="1:14" ht="15.6">
      <c r="A22" s="74" t="s">
        <v>19</v>
      </c>
      <c r="B22" s="184">
        <v>4</v>
      </c>
      <c r="C22" s="36">
        <v>16.3</v>
      </c>
      <c r="D22" s="168"/>
      <c r="E22" s="10">
        <v>1</v>
      </c>
      <c r="F22" s="115">
        <f>E22/B22*100</f>
        <v>25</v>
      </c>
      <c r="G22" s="10">
        <v>1</v>
      </c>
      <c r="H22" s="115">
        <f>G22/B22*100</f>
        <v>25</v>
      </c>
      <c r="I22" s="10">
        <v>2</v>
      </c>
      <c r="J22" s="115">
        <f>I22/B22*100</f>
        <v>50</v>
      </c>
      <c r="K22" s="10">
        <v>0</v>
      </c>
      <c r="L22" s="115">
        <f>K22/B22*100</f>
        <v>0</v>
      </c>
      <c r="M22" s="36">
        <v>3.6</v>
      </c>
      <c r="N22" s="692"/>
    </row>
    <row r="23" spans="1:14" ht="15.6">
      <c r="A23" s="74" t="s">
        <v>20</v>
      </c>
      <c r="B23" s="184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92"/>
    </row>
    <row r="24" spans="1:14" ht="15.6">
      <c r="A24" s="74" t="s">
        <v>21</v>
      </c>
      <c r="B24" s="184"/>
      <c r="C24" s="36"/>
      <c r="D24" s="168"/>
      <c r="E24" s="10"/>
      <c r="F24" s="115"/>
      <c r="G24" s="10"/>
      <c r="H24" s="115"/>
      <c r="I24" s="10"/>
      <c r="J24" s="115"/>
      <c r="K24" s="10"/>
      <c r="L24" s="115"/>
      <c r="M24" s="36"/>
      <c r="N24" s="692"/>
    </row>
    <row r="25" spans="1:14" ht="15.6">
      <c r="A25" s="77" t="s">
        <v>22</v>
      </c>
      <c r="B25" s="184"/>
      <c r="C25" s="36"/>
      <c r="D25" s="168"/>
      <c r="E25" s="10"/>
      <c r="F25" s="115"/>
      <c r="G25" s="10"/>
      <c r="H25" s="115"/>
      <c r="I25" s="10"/>
      <c r="J25" s="115"/>
      <c r="K25" s="10"/>
      <c r="L25" s="115"/>
      <c r="M25" s="36"/>
      <c r="N25" s="692"/>
    </row>
    <row r="26" spans="1:14" ht="15.6">
      <c r="A26" s="77" t="s">
        <v>41</v>
      </c>
      <c r="B26" s="184"/>
      <c r="C26" s="36"/>
      <c r="D26" s="168"/>
      <c r="E26" s="10"/>
      <c r="F26" s="115"/>
      <c r="G26" s="10"/>
      <c r="H26" s="115"/>
      <c r="I26" s="10"/>
      <c r="J26" s="115"/>
      <c r="K26" s="10"/>
      <c r="L26" s="115"/>
      <c r="M26" s="36"/>
      <c r="N26" s="692"/>
    </row>
    <row r="27" spans="1:14" ht="15.6">
      <c r="A27" s="77" t="s">
        <v>181</v>
      </c>
      <c r="B27" s="184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92"/>
    </row>
    <row r="28" spans="1:14" ht="15.6">
      <c r="A28" s="77" t="s">
        <v>182</v>
      </c>
      <c r="B28" s="184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92"/>
    </row>
    <row r="29" spans="1:14" ht="15.6">
      <c r="A29" s="77" t="s">
        <v>23</v>
      </c>
      <c r="B29" s="184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92"/>
    </row>
    <row r="30" spans="1:14" ht="15.6">
      <c r="A30" s="77" t="s">
        <v>24</v>
      </c>
      <c r="B30" s="184">
        <v>5</v>
      </c>
      <c r="C30" s="36">
        <v>21.2</v>
      </c>
      <c r="D30" s="168"/>
      <c r="E30" s="10">
        <v>0</v>
      </c>
      <c r="F30" s="115">
        <f>E30/B30*100</f>
        <v>0</v>
      </c>
      <c r="G30" s="10">
        <v>0</v>
      </c>
      <c r="H30" s="115">
        <f>G30/B30*100</f>
        <v>0</v>
      </c>
      <c r="I30" s="10">
        <v>5</v>
      </c>
      <c r="J30" s="115">
        <f>I30/B30*100</f>
        <v>100</v>
      </c>
      <c r="K30" s="10">
        <v>0</v>
      </c>
      <c r="L30" s="115">
        <f>K30/B30*100</f>
        <v>0</v>
      </c>
      <c r="M30" s="36">
        <v>4</v>
      </c>
      <c r="N30" s="692"/>
    </row>
    <row r="31" spans="1:14" ht="15.6">
      <c r="A31" s="77" t="s">
        <v>25</v>
      </c>
      <c r="B31" s="193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92"/>
    </row>
    <row r="32" spans="1:14" ht="16.2" thickBot="1">
      <c r="A32" s="76" t="s">
        <v>183</v>
      </c>
      <c r="B32" s="217"/>
      <c r="C32" s="54"/>
      <c r="D32" s="126"/>
      <c r="E32" s="55"/>
      <c r="F32" s="116"/>
      <c r="G32" s="55"/>
      <c r="H32" s="116"/>
      <c r="I32" s="55"/>
      <c r="J32" s="116"/>
      <c r="K32" s="55"/>
      <c r="L32" s="116"/>
      <c r="M32" s="54"/>
      <c r="N32" s="692"/>
    </row>
    <row r="33" spans="1:14" ht="28.5" customHeight="1" thickBot="1">
      <c r="A33" s="87" t="s">
        <v>26</v>
      </c>
      <c r="B33" s="103">
        <f>SUM(B14:B32)</f>
        <v>15</v>
      </c>
      <c r="C33" s="124">
        <v>19.100000000000001</v>
      </c>
      <c r="D33" s="112"/>
      <c r="E33" s="103">
        <f>SUM(E14:E32)</f>
        <v>1</v>
      </c>
      <c r="F33" s="119">
        <f>E33/B33*100</f>
        <v>6.666666666666667</v>
      </c>
      <c r="G33" s="103">
        <f>SUM(G14:G32)</f>
        <v>3</v>
      </c>
      <c r="H33" s="119">
        <f>G33/B33*100</f>
        <v>20</v>
      </c>
      <c r="I33" s="103">
        <f>SUM(I14:I32)</f>
        <v>11</v>
      </c>
      <c r="J33" s="119">
        <f>I33/B33*100</f>
        <v>73.333333333333329</v>
      </c>
      <c r="K33" s="103">
        <f>SUM(K14:K32)</f>
        <v>0</v>
      </c>
      <c r="L33" s="122">
        <f>K33/B33*100</f>
        <v>0</v>
      </c>
      <c r="M33" s="125">
        <v>3.7</v>
      </c>
      <c r="N33" s="689"/>
    </row>
    <row r="34" spans="1:14" ht="27" customHeight="1" thickBot="1">
      <c r="A34" s="104" t="s">
        <v>168</v>
      </c>
      <c r="B34" s="107">
        <f>SUM(B13,B33)</f>
        <v>36</v>
      </c>
      <c r="C34" s="108">
        <v>19.8</v>
      </c>
      <c r="D34" s="113"/>
      <c r="E34" s="107">
        <f>SUM(E13,E33)</f>
        <v>2</v>
      </c>
      <c r="F34" s="271">
        <f>E34/B34*100</f>
        <v>5.5555555555555554</v>
      </c>
      <c r="G34" s="107">
        <f>SUM(G13,G33)</f>
        <v>5</v>
      </c>
      <c r="H34" s="271">
        <f>G34/B34*100</f>
        <v>13.888888888888889</v>
      </c>
      <c r="I34" s="107">
        <f>SUM(I13,I33)</f>
        <v>27</v>
      </c>
      <c r="J34" s="271">
        <f>I34/B34*100</f>
        <v>75</v>
      </c>
      <c r="K34" s="107">
        <f>SUM(K13,K33)</f>
        <v>2</v>
      </c>
      <c r="L34" s="272">
        <f>K34/B34*100</f>
        <v>5.5555555555555554</v>
      </c>
      <c r="M34" s="273">
        <v>3.8</v>
      </c>
      <c r="N34" s="689"/>
    </row>
    <row r="35" spans="1:14" ht="25.5" customHeight="1" thickBot="1">
      <c r="A35" s="251" t="s">
        <v>167</v>
      </c>
      <c r="B35" s="252"/>
      <c r="C35" s="252"/>
      <c r="D35" s="252"/>
      <c r="E35" s="252"/>
      <c r="F35" s="253"/>
      <c r="G35" s="252"/>
      <c r="H35" s="253"/>
      <c r="I35" s="252"/>
      <c r="J35" s="253"/>
      <c r="K35" s="252"/>
      <c r="L35" s="253"/>
      <c r="M35" s="254"/>
      <c r="N35" s="240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5"/>
  <sheetViews>
    <sheetView topLeftCell="A13" zoomScale="73" zoomScaleNormal="73" workbookViewId="0">
      <selection activeCell="M34" sqref="M34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>
      <c r="A1" s="690" t="s">
        <v>196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34" t="s">
        <v>40</v>
      </c>
      <c r="B2" s="34" t="s">
        <v>43</v>
      </c>
      <c r="C2" s="34" t="s">
        <v>44</v>
      </c>
      <c r="D2" s="34" t="s">
        <v>45</v>
      </c>
      <c r="E2" s="34">
        <v>2</v>
      </c>
      <c r="F2" s="114" t="s">
        <v>46</v>
      </c>
      <c r="G2" s="34">
        <v>3</v>
      </c>
      <c r="H2" s="114" t="s">
        <v>47</v>
      </c>
      <c r="I2" s="34">
        <v>4</v>
      </c>
      <c r="J2" s="114" t="s">
        <v>48</v>
      </c>
      <c r="K2" s="34">
        <v>5</v>
      </c>
      <c r="L2" s="114" t="s">
        <v>49</v>
      </c>
      <c r="M2" s="34" t="s">
        <v>50</v>
      </c>
      <c r="N2" s="34" t="s">
        <v>187</v>
      </c>
    </row>
    <row r="3" spans="1:14" ht="15.6">
      <c r="A3" s="73" t="s">
        <v>6</v>
      </c>
      <c r="B3" s="35">
        <v>2</v>
      </c>
      <c r="C3" s="36">
        <v>18.5</v>
      </c>
      <c r="D3" s="168"/>
      <c r="E3" s="10">
        <v>0</v>
      </c>
      <c r="F3" s="115">
        <f>E3/B3*100</f>
        <v>0</v>
      </c>
      <c r="G3" s="10">
        <v>2</v>
      </c>
      <c r="H3" s="115">
        <f>G3/B3*100</f>
        <v>100</v>
      </c>
      <c r="I3" s="10">
        <v>0</v>
      </c>
      <c r="J3" s="115">
        <f>I3/B3*100</f>
        <v>0</v>
      </c>
      <c r="K3" s="10">
        <v>0</v>
      </c>
      <c r="L3" s="115">
        <f>K3/B3*100</f>
        <v>0</v>
      </c>
      <c r="M3" s="36">
        <v>3</v>
      </c>
      <c r="N3" s="691"/>
    </row>
    <row r="4" spans="1:14" ht="15.6">
      <c r="A4" s="73" t="s">
        <v>8</v>
      </c>
      <c r="B4" s="35"/>
      <c r="C4" s="36"/>
      <c r="D4" s="168"/>
      <c r="E4" s="10"/>
      <c r="F4" s="115"/>
      <c r="G4" s="10"/>
      <c r="H4" s="115"/>
      <c r="I4" s="10"/>
      <c r="J4" s="115"/>
      <c r="K4" s="10"/>
      <c r="L4" s="115"/>
      <c r="M4" s="36"/>
      <c r="N4" s="692"/>
    </row>
    <row r="5" spans="1:14" ht="15.6">
      <c r="A5" s="73" t="s">
        <v>37</v>
      </c>
      <c r="B5" s="35">
        <v>1</v>
      </c>
      <c r="C5" s="36">
        <v>19</v>
      </c>
      <c r="D5" s="168"/>
      <c r="E5" s="10">
        <v>0</v>
      </c>
      <c r="F5" s="115">
        <f>E5/B5*100</f>
        <v>0</v>
      </c>
      <c r="G5" s="10">
        <v>1</v>
      </c>
      <c r="H5" s="115">
        <f>G5/B5*100</f>
        <v>100</v>
      </c>
      <c r="I5" s="10">
        <v>0</v>
      </c>
      <c r="J5" s="115">
        <f>I5/B5*100</f>
        <v>0</v>
      </c>
      <c r="K5" s="10">
        <v>0</v>
      </c>
      <c r="L5" s="115">
        <f>K5/B5*100</f>
        <v>0</v>
      </c>
      <c r="M5" s="36">
        <v>3</v>
      </c>
      <c r="N5" s="692"/>
    </row>
    <row r="6" spans="1:14" ht="15.6">
      <c r="A6" s="73" t="s">
        <v>38</v>
      </c>
      <c r="B6" s="35">
        <v>2</v>
      </c>
      <c r="C6" s="36">
        <v>29.5</v>
      </c>
      <c r="D6" s="168"/>
      <c r="E6" s="10">
        <v>0</v>
      </c>
      <c r="F6" s="115">
        <f>E6/B6*100</f>
        <v>0</v>
      </c>
      <c r="G6" s="10">
        <v>1</v>
      </c>
      <c r="H6" s="115">
        <f>G6/B6*100</f>
        <v>50</v>
      </c>
      <c r="I6" s="10">
        <v>0</v>
      </c>
      <c r="J6" s="115">
        <f>I6/B6*100</f>
        <v>0</v>
      </c>
      <c r="K6" s="10">
        <v>1</v>
      </c>
      <c r="L6" s="115">
        <f>K6/B6*100</f>
        <v>50</v>
      </c>
      <c r="M6" s="36">
        <v>4</v>
      </c>
      <c r="N6" s="692"/>
    </row>
    <row r="7" spans="1:14" ht="15.6">
      <c r="A7" s="73" t="s">
        <v>0</v>
      </c>
      <c r="B7" s="35">
        <v>4</v>
      </c>
      <c r="C7" s="36">
        <v>30.8</v>
      </c>
      <c r="D7" s="168"/>
      <c r="E7" s="10">
        <v>0</v>
      </c>
      <c r="F7" s="115">
        <f>E7/B7*100</f>
        <v>0</v>
      </c>
      <c r="G7" s="10">
        <v>0</v>
      </c>
      <c r="H7" s="115">
        <f>G7/B7*100</f>
        <v>0</v>
      </c>
      <c r="I7" s="10">
        <v>3</v>
      </c>
      <c r="J7" s="115">
        <f>I7/B7*100</f>
        <v>75</v>
      </c>
      <c r="K7" s="10">
        <v>1</v>
      </c>
      <c r="L7" s="115">
        <f>K7/B7*100</f>
        <v>25</v>
      </c>
      <c r="M7" s="36">
        <v>4.3</v>
      </c>
      <c r="N7" s="692"/>
    </row>
    <row r="8" spans="1:14" ht="15.6">
      <c r="A8" s="73" t="s">
        <v>9</v>
      </c>
      <c r="B8" s="35">
        <v>2</v>
      </c>
      <c r="C8" s="36">
        <v>23.5</v>
      </c>
      <c r="D8" s="168"/>
      <c r="E8" s="10">
        <v>0</v>
      </c>
      <c r="F8" s="115">
        <f>E8/B8*100</f>
        <v>0</v>
      </c>
      <c r="G8" s="10">
        <v>1</v>
      </c>
      <c r="H8" s="115">
        <f>G8/B8*100</f>
        <v>50</v>
      </c>
      <c r="I8" s="10">
        <v>1</v>
      </c>
      <c r="J8" s="115">
        <f>I8/B8*100</f>
        <v>50</v>
      </c>
      <c r="K8" s="10">
        <v>0</v>
      </c>
      <c r="L8" s="115">
        <f>K8/B8*100</f>
        <v>0</v>
      </c>
      <c r="M8" s="36">
        <v>3.5</v>
      </c>
      <c r="N8" s="692"/>
    </row>
    <row r="9" spans="1:14" ht="15.6">
      <c r="A9" s="73" t="s">
        <v>1</v>
      </c>
      <c r="B9" s="35"/>
      <c r="C9" s="36"/>
      <c r="D9" s="168"/>
      <c r="E9" s="10"/>
      <c r="F9" s="115"/>
      <c r="G9" s="10"/>
      <c r="H9" s="115"/>
      <c r="I9" s="10"/>
      <c r="J9" s="115"/>
      <c r="K9" s="10"/>
      <c r="L9" s="115"/>
      <c r="M9" s="36"/>
      <c r="N9" s="692"/>
    </row>
    <row r="10" spans="1:14" ht="15.6">
      <c r="A10" s="73" t="s">
        <v>10</v>
      </c>
      <c r="B10" s="35"/>
      <c r="C10" s="36"/>
      <c r="D10" s="168"/>
      <c r="E10" s="10"/>
      <c r="F10" s="115"/>
      <c r="G10" s="10"/>
      <c r="H10" s="115"/>
      <c r="I10" s="10"/>
      <c r="J10" s="115"/>
      <c r="K10" s="10"/>
      <c r="L10" s="115"/>
      <c r="M10" s="36"/>
      <c r="N10" s="692"/>
    </row>
    <row r="11" spans="1:14" ht="15.6">
      <c r="A11" s="74" t="s">
        <v>39</v>
      </c>
      <c r="B11" s="35">
        <v>1</v>
      </c>
      <c r="C11" s="36">
        <v>25</v>
      </c>
      <c r="D11" s="168"/>
      <c r="E11" s="10">
        <v>0</v>
      </c>
      <c r="F11" s="115">
        <f>E11/B11*100</f>
        <v>0</v>
      </c>
      <c r="G11" s="10">
        <v>0</v>
      </c>
      <c r="H11" s="115">
        <f>G11/B11*100</f>
        <v>0</v>
      </c>
      <c r="I11" s="10">
        <v>1</v>
      </c>
      <c r="J11" s="115">
        <f>I11/B11*100</f>
        <v>100</v>
      </c>
      <c r="K11" s="10">
        <v>0</v>
      </c>
      <c r="L11" s="115">
        <f>K11/B11*100</f>
        <v>0</v>
      </c>
      <c r="M11" s="36">
        <v>4</v>
      </c>
      <c r="N11" s="692"/>
    </row>
    <row r="12" spans="1:14" s="162" customFormat="1" ht="16.2" thickBot="1">
      <c r="A12" s="161" t="s">
        <v>180</v>
      </c>
      <c r="B12" s="53">
        <v>1</v>
      </c>
      <c r="C12" s="54">
        <v>14</v>
      </c>
      <c r="D12" s="126"/>
      <c r="E12" s="55">
        <v>0</v>
      </c>
      <c r="F12" s="115">
        <f>E12/B12*100</f>
        <v>0</v>
      </c>
      <c r="G12" s="55">
        <v>1</v>
      </c>
      <c r="H12" s="115">
        <f>G12/B12*100</f>
        <v>100</v>
      </c>
      <c r="I12" s="55">
        <v>0</v>
      </c>
      <c r="J12" s="115">
        <f>I12/B12*100</f>
        <v>0</v>
      </c>
      <c r="K12" s="55">
        <v>0</v>
      </c>
      <c r="L12" s="115">
        <f>K12/B12*100</f>
        <v>0</v>
      </c>
      <c r="M12" s="54">
        <v>3</v>
      </c>
      <c r="N12" s="692"/>
    </row>
    <row r="13" spans="1:14" ht="22.5" customHeight="1" thickBot="1">
      <c r="A13" s="82" t="s">
        <v>11</v>
      </c>
      <c r="B13" s="103">
        <f>SUM(B3:B12)</f>
        <v>13</v>
      </c>
      <c r="C13" s="124">
        <v>24.9</v>
      </c>
      <c r="D13" s="103"/>
      <c r="E13" s="105">
        <f>SUM(E3:E12)</f>
        <v>0</v>
      </c>
      <c r="F13" s="117">
        <f>E13/B13*100</f>
        <v>0</v>
      </c>
      <c r="G13" s="110">
        <f>SUM(G3:G12)</f>
        <v>6</v>
      </c>
      <c r="H13" s="119">
        <f>G13/B13*100</f>
        <v>46.153846153846153</v>
      </c>
      <c r="I13" s="103">
        <f>SUM(I3:I12)</f>
        <v>5</v>
      </c>
      <c r="J13" s="119">
        <f>I13/B13*100</f>
        <v>38.461538461538467</v>
      </c>
      <c r="K13" s="103">
        <f>SUM(K3:K12)</f>
        <v>2</v>
      </c>
      <c r="L13" s="122">
        <f>K13/B13*100</f>
        <v>15.384615384615385</v>
      </c>
      <c r="M13" s="125">
        <v>3.6</v>
      </c>
      <c r="N13" s="689"/>
    </row>
    <row r="14" spans="1:14" ht="15.6">
      <c r="A14" s="76" t="s">
        <v>12</v>
      </c>
      <c r="B14" s="99"/>
      <c r="C14" s="100"/>
      <c r="D14" s="170"/>
      <c r="E14" s="101"/>
      <c r="F14" s="118"/>
      <c r="G14" s="101"/>
      <c r="H14" s="118"/>
      <c r="I14" s="101"/>
      <c r="J14" s="118"/>
      <c r="K14" s="101"/>
      <c r="L14" s="118"/>
      <c r="M14" s="100"/>
      <c r="N14" s="692"/>
    </row>
    <row r="15" spans="1:14" ht="15.6">
      <c r="A15" s="74" t="s">
        <v>13</v>
      </c>
      <c r="B15" s="35"/>
      <c r="C15" s="36"/>
      <c r="D15" s="168"/>
      <c r="E15" s="10"/>
      <c r="F15" s="115"/>
      <c r="G15" s="10"/>
      <c r="H15" s="115"/>
      <c r="I15" s="10"/>
      <c r="J15" s="115"/>
      <c r="K15" s="10"/>
      <c r="L15" s="115"/>
      <c r="M15" s="36"/>
      <c r="N15" s="692"/>
    </row>
    <row r="16" spans="1:14" ht="15.6">
      <c r="A16" s="74" t="s">
        <v>14</v>
      </c>
      <c r="B16" s="35"/>
      <c r="C16" s="36"/>
      <c r="D16" s="168"/>
      <c r="E16" s="10"/>
      <c r="F16" s="115"/>
      <c r="G16" s="10"/>
      <c r="H16" s="115"/>
      <c r="I16" s="10"/>
      <c r="J16" s="115"/>
      <c r="K16" s="10"/>
      <c r="L16" s="115"/>
      <c r="M16" s="36"/>
      <c r="N16" s="692"/>
    </row>
    <row r="17" spans="1:14" ht="15.6">
      <c r="A17" s="74" t="s">
        <v>77</v>
      </c>
      <c r="B17" s="35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92"/>
    </row>
    <row r="18" spans="1:14" ht="15.6">
      <c r="A18" s="74" t="s">
        <v>15</v>
      </c>
      <c r="B18" s="35"/>
      <c r="C18" s="36"/>
      <c r="D18" s="168"/>
      <c r="E18" s="10"/>
      <c r="F18" s="115"/>
      <c r="G18" s="10"/>
      <c r="H18" s="115"/>
      <c r="I18" s="10"/>
      <c r="J18" s="115"/>
      <c r="K18" s="10"/>
      <c r="L18" s="115"/>
      <c r="M18" s="36"/>
      <c r="N18" s="692"/>
    </row>
    <row r="19" spans="1:14" ht="15.6">
      <c r="A19" s="74" t="s">
        <v>16</v>
      </c>
      <c r="B19" s="35"/>
      <c r="C19" s="36"/>
      <c r="D19" s="168"/>
      <c r="E19" s="10"/>
      <c r="F19" s="115"/>
      <c r="G19" s="10"/>
      <c r="H19" s="115"/>
      <c r="I19" s="10"/>
      <c r="J19" s="115"/>
      <c r="K19" s="10"/>
      <c r="L19" s="115"/>
      <c r="M19" s="36"/>
      <c r="N19" s="692"/>
    </row>
    <row r="20" spans="1:14" ht="15.6">
      <c r="A20" s="74" t="s">
        <v>17</v>
      </c>
      <c r="B20" s="35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92"/>
    </row>
    <row r="21" spans="1:14" ht="15.6">
      <c r="A21" s="74" t="s">
        <v>18</v>
      </c>
      <c r="B21" s="35"/>
      <c r="C21" s="36"/>
      <c r="D21" s="168"/>
      <c r="E21" s="10"/>
      <c r="F21" s="115"/>
      <c r="G21" s="10"/>
      <c r="H21" s="115"/>
      <c r="I21" s="10"/>
      <c r="J21" s="115"/>
      <c r="K21" s="10"/>
      <c r="L21" s="115"/>
      <c r="M21" s="36"/>
      <c r="N21" s="692"/>
    </row>
    <row r="22" spans="1:14" ht="15.6">
      <c r="A22" s="74" t="s">
        <v>19</v>
      </c>
      <c r="B22" s="35">
        <v>1</v>
      </c>
      <c r="C22" s="36">
        <v>25</v>
      </c>
      <c r="D22" s="168"/>
      <c r="E22" s="10">
        <v>0</v>
      </c>
      <c r="F22" s="115">
        <f>E22/B22*100</f>
        <v>0</v>
      </c>
      <c r="G22" s="10">
        <v>0</v>
      </c>
      <c r="H22" s="115">
        <f>G22/B22*100</f>
        <v>0</v>
      </c>
      <c r="I22" s="10">
        <v>1</v>
      </c>
      <c r="J22" s="115">
        <f>I22/B22*100</f>
        <v>100</v>
      </c>
      <c r="K22" s="10">
        <v>0</v>
      </c>
      <c r="L22" s="115">
        <f>K22/B22*100</f>
        <v>0</v>
      </c>
      <c r="M22" s="36">
        <v>4</v>
      </c>
      <c r="N22" s="692"/>
    </row>
    <row r="23" spans="1:14" ht="15.6">
      <c r="A23" s="74" t="s">
        <v>20</v>
      </c>
      <c r="B23" s="35">
        <v>2</v>
      </c>
      <c r="C23" s="36">
        <v>22</v>
      </c>
      <c r="D23" s="168"/>
      <c r="E23" s="10">
        <v>0</v>
      </c>
      <c r="F23" s="115">
        <f>E23/B23*100</f>
        <v>0</v>
      </c>
      <c r="G23" s="10">
        <v>1</v>
      </c>
      <c r="H23" s="115">
        <f>G23/B23*100</f>
        <v>50</v>
      </c>
      <c r="I23" s="10">
        <v>1</v>
      </c>
      <c r="J23" s="115">
        <f>I23/B23*100</f>
        <v>50</v>
      </c>
      <c r="K23" s="10">
        <v>0</v>
      </c>
      <c r="L23" s="115">
        <f>K23/B23*100</f>
        <v>0</v>
      </c>
      <c r="M23" s="36">
        <v>3.5</v>
      </c>
      <c r="N23" s="692"/>
    </row>
    <row r="24" spans="1:14" ht="15.6">
      <c r="A24" s="74" t="s">
        <v>21</v>
      </c>
      <c r="B24" s="35"/>
      <c r="C24" s="36"/>
      <c r="D24" s="168"/>
      <c r="E24" s="10"/>
      <c r="F24" s="115"/>
      <c r="G24" s="10"/>
      <c r="H24" s="115"/>
      <c r="I24" s="10"/>
      <c r="J24" s="115"/>
      <c r="K24" s="10"/>
      <c r="L24" s="115"/>
      <c r="M24" s="36"/>
      <c r="N24" s="692"/>
    </row>
    <row r="25" spans="1:14" ht="15.6">
      <c r="A25" s="77" t="s">
        <v>22</v>
      </c>
      <c r="B25" s="35"/>
      <c r="C25" s="36"/>
      <c r="D25" s="168"/>
      <c r="E25" s="10"/>
      <c r="F25" s="115"/>
      <c r="G25" s="10"/>
      <c r="H25" s="115"/>
      <c r="I25" s="10"/>
      <c r="J25" s="115"/>
      <c r="K25" s="10"/>
      <c r="L25" s="115"/>
      <c r="M25" s="36"/>
      <c r="N25" s="692"/>
    </row>
    <row r="26" spans="1:14" ht="15.6">
      <c r="A26" s="77" t="s">
        <v>41</v>
      </c>
      <c r="B26" s="35"/>
      <c r="C26" s="36"/>
      <c r="D26" s="168"/>
      <c r="E26" s="10"/>
      <c r="F26" s="115"/>
      <c r="G26" s="10"/>
      <c r="H26" s="115"/>
      <c r="I26" s="10"/>
      <c r="J26" s="115"/>
      <c r="K26" s="10"/>
      <c r="L26" s="115"/>
      <c r="M26" s="36"/>
      <c r="N26" s="692"/>
    </row>
    <row r="27" spans="1:14" ht="15.6">
      <c r="A27" s="77" t="s">
        <v>181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92"/>
    </row>
    <row r="28" spans="1:14" ht="15.6">
      <c r="A28" s="77" t="s">
        <v>182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92"/>
    </row>
    <row r="29" spans="1:14" ht="15.6">
      <c r="A29" s="77" t="s">
        <v>23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92"/>
    </row>
    <row r="30" spans="1:14" ht="15.6">
      <c r="A30" s="77" t="s">
        <v>24</v>
      </c>
      <c r="B30" s="35">
        <v>3</v>
      </c>
      <c r="C30" s="36">
        <v>28.7</v>
      </c>
      <c r="D30" s="168"/>
      <c r="E30" s="10">
        <v>0</v>
      </c>
      <c r="F30" s="115">
        <f>E30/B30*100</f>
        <v>0</v>
      </c>
      <c r="G30" s="10">
        <v>0</v>
      </c>
      <c r="H30" s="115">
        <f>G30/B30*100</f>
        <v>0</v>
      </c>
      <c r="I30" s="10">
        <v>3</v>
      </c>
      <c r="J30" s="115">
        <f>I30/B30*100</f>
        <v>100</v>
      </c>
      <c r="K30" s="10">
        <v>0</v>
      </c>
      <c r="L30" s="115">
        <f>K30/B30*100</f>
        <v>0</v>
      </c>
      <c r="M30" s="36">
        <v>4</v>
      </c>
      <c r="N30" s="692"/>
    </row>
    <row r="31" spans="1:14" ht="15.6">
      <c r="A31" s="77" t="s">
        <v>25</v>
      </c>
      <c r="B31" s="35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92"/>
    </row>
    <row r="32" spans="1:14" ht="16.2" thickBot="1">
      <c r="A32" s="76" t="s">
        <v>183</v>
      </c>
      <c r="B32" s="53"/>
      <c r="C32" s="54"/>
      <c r="D32" s="126"/>
      <c r="E32" s="55"/>
      <c r="F32" s="116"/>
      <c r="G32" s="55"/>
      <c r="H32" s="116"/>
      <c r="I32" s="55"/>
      <c r="J32" s="116"/>
      <c r="K32" s="55"/>
      <c r="L32" s="116"/>
      <c r="M32" s="54"/>
      <c r="N32" s="692"/>
    </row>
    <row r="33" spans="1:14" ht="28.5" customHeight="1" thickBot="1">
      <c r="A33" s="85" t="s">
        <v>26</v>
      </c>
      <c r="B33" s="102">
        <f>SUM(B14:B32)</f>
        <v>6</v>
      </c>
      <c r="C33" s="106">
        <v>25.8</v>
      </c>
      <c r="D33" s="111"/>
      <c r="E33" s="102">
        <f>SUM(E14:E32)</f>
        <v>0</v>
      </c>
      <c r="F33" s="267">
        <f>E33/B33*100</f>
        <v>0</v>
      </c>
      <c r="G33" s="102">
        <f>SUM(G14:G32)</f>
        <v>1</v>
      </c>
      <c r="H33" s="267">
        <f>G33/B33*100</f>
        <v>16.666666666666664</v>
      </c>
      <c r="I33" s="102">
        <f>SUM(I14:I32)</f>
        <v>5</v>
      </c>
      <c r="J33" s="267">
        <f>I33/B33*100</f>
        <v>83.333333333333343</v>
      </c>
      <c r="K33" s="102">
        <f>SUM(K14:K32)</f>
        <v>0</v>
      </c>
      <c r="L33" s="268">
        <f>K33/B33*100</f>
        <v>0</v>
      </c>
      <c r="M33" s="106">
        <v>3.8</v>
      </c>
      <c r="N33" s="689"/>
    </row>
    <row r="34" spans="1:14" ht="27" customHeight="1" thickBot="1">
      <c r="A34" s="89" t="s">
        <v>168</v>
      </c>
      <c r="B34" s="109">
        <f>SUM(B13,B33)</f>
        <v>19</v>
      </c>
      <c r="C34" s="269">
        <v>25.2</v>
      </c>
      <c r="D34" s="270"/>
      <c r="E34" s="109">
        <f>SUM(E13,E33)</f>
        <v>0</v>
      </c>
      <c r="F34" s="120">
        <f>E34/B34*100</f>
        <v>0</v>
      </c>
      <c r="G34" s="109">
        <f>SUM(G13,G33)</f>
        <v>7</v>
      </c>
      <c r="H34" s="120">
        <f>G34/B34*100</f>
        <v>36.84210526315789</v>
      </c>
      <c r="I34" s="109">
        <f>SUM(I13,I33)</f>
        <v>10</v>
      </c>
      <c r="J34" s="120">
        <f>I34/B34*100</f>
        <v>52.631578947368418</v>
      </c>
      <c r="K34" s="109">
        <f>SUM(K13,K33)</f>
        <v>2</v>
      </c>
      <c r="L34" s="123">
        <f>K34/B34*100</f>
        <v>10.526315789473683</v>
      </c>
      <c r="M34" s="127">
        <v>3.7</v>
      </c>
      <c r="N34" s="689"/>
    </row>
    <row r="35" spans="1:14" ht="25.5" customHeight="1" thickBot="1">
      <c r="A35" s="251" t="s">
        <v>167</v>
      </c>
      <c r="B35" s="252"/>
      <c r="C35" s="252"/>
      <c r="D35" s="258"/>
      <c r="E35" s="252"/>
      <c r="F35" s="253"/>
      <c r="G35" s="252"/>
      <c r="H35" s="253"/>
      <c r="I35" s="252"/>
      <c r="J35" s="253"/>
      <c r="K35" s="252"/>
      <c r="L35" s="253"/>
      <c r="M35" s="254"/>
      <c r="N35" s="240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2"/>
  </sheetPr>
  <dimension ref="A1:N39"/>
  <sheetViews>
    <sheetView topLeftCell="A19" zoomScale="73" zoomScaleNormal="73" workbookViewId="0">
      <selection activeCell="C37" sqref="C37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196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7" thickBot="1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188</v>
      </c>
    </row>
    <row r="3" spans="1:14" ht="15.6">
      <c r="A3" s="73" t="s">
        <v>6</v>
      </c>
      <c r="B3" s="504">
        <v>1</v>
      </c>
      <c r="C3" s="36">
        <v>20</v>
      </c>
      <c r="D3" s="168"/>
      <c r="E3" s="10">
        <v>0</v>
      </c>
      <c r="F3" s="115">
        <f>E3/B3*100</f>
        <v>0</v>
      </c>
      <c r="G3" s="10">
        <v>1</v>
      </c>
      <c r="H3" s="115">
        <f>G3/B3*100</f>
        <v>100</v>
      </c>
      <c r="I3" s="10">
        <v>0</v>
      </c>
      <c r="J3" s="115">
        <f>I3/B3*100</f>
        <v>0</v>
      </c>
      <c r="K3" s="10">
        <v>0</v>
      </c>
      <c r="L3" s="115">
        <f>K3/B3*100</f>
        <v>0</v>
      </c>
      <c r="M3" s="246">
        <v>3</v>
      </c>
      <c r="N3" s="688"/>
    </row>
    <row r="4" spans="1:14" ht="31.2">
      <c r="A4" s="73" t="s">
        <v>7</v>
      </c>
      <c r="B4" s="506">
        <v>1</v>
      </c>
      <c r="C4" s="36">
        <v>17</v>
      </c>
      <c r="D4" s="168"/>
      <c r="E4" s="10">
        <v>0</v>
      </c>
      <c r="F4" s="115">
        <f>E4/B4*100</f>
        <v>0</v>
      </c>
      <c r="G4" s="10">
        <v>1</v>
      </c>
      <c r="H4" s="115">
        <f>G4/B4*100</f>
        <v>100</v>
      </c>
      <c r="I4" s="10">
        <v>0</v>
      </c>
      <c r="J4" s="115">
        <f>I4/B4*100</f>
        <v>0</v>
      </c>
      <c r="K4" s="10">
        <v>0</v>
      </c>
      <c r="L4" s="115">
        <f>K4/B4*100</f>
        <v>0</v>
      </c>
      <c r="M4" s="246">
        <v>3</v>
      </c>
      <c r="N4" s="689"/>
    </row>
    <row r="5" spans="1:14" ht="15.6">
      <c r="A5" s="73" t="s">
        <v>8</v>
      </c>
      <c r="B5" s="507"/>
      <c r="C5" s="36"/>
      <c r="D5" s="168"/>
      <c r="E5" s="10"/>
      <c r="F5" s="115"/>
      <c r="G5" s="10"/>
      <c r="H5" s="115"/>
      <c r="I5" s="10"/>
      <c r="J5" s="115"/>
      <c r="K5" s="10"/>
      <c r="L5" s="115"/>
      <c r="M5" s="36"/>
      <c r="N5" s="689"/>
    </row>
    <row r="6" spans="1:14" ht="15.6">
      <c r="A6" s="73" t="s">
        <v>37</v>
      </c>
      <c r="B6" s="35">
        <v>1</v>
      </c>
      <c r="C6" s="36">
        <v>19</v>
      </c>
      <c r="D6" s="168"/>
      <c r="E6" s="10">
        <v>0</v>
      </c>
      <c r="F6" s="115">
        <f>E6/B6*100</f>
        <v>0</v>
      </c>
      <c r="G6" s="10">
        <v>1</v>
      </c>
      <c r="H6" s="115">
        <f>G6/B6*100</f>
        <v>100</v>
      </c>
      <c r="I6" s="10">
        <v>0</v>
      </c>
      <c r="J6" s="115">
        <f>I6/B6*100</f>
        <v>0</v>
      </c>
      <c r="K6" s="10">
        <v>0</v>
      </c>
      <c r="L6" s="115">
        <f>K6/B6*100</f>
        <v>0</v>
      </c>
      <c r="M6" s="36">
        <v>3</v>
      </c>
      <c r="N6" s="689"/>
    </row>
    <row r="7" spans="1:14" ht="15.6">
      <c r="A7" s="73" t="s">
        <v>38</v>
      </c>
      <c r="B7" s="35">
        <v>2</v>
      </c>
      <c r="C7" s="36">
        <v>29.5</v>
      </c>
      <c r="D7" s="168"/>
      <c r="E7" s="10">
        <v>0</v>
      </c>
      <c r="F7" s="115">
        <f>E7/B7*100</f>
        <v>0</v>
      </c>
      <c r="G7" s="10">
        <v>1</v>
      </c>
      <c r="H7" s="115">
        <f>G7/B7*100</f>
        <v>50</v>
      </c>
      <c r="I7" s="10">
        <v>0</v>
      </c>
      <c r="J7" s="115">
        <f>I7/B7*100</f>
        <v>0</v>
      </c>
      <c r="K7" s="10">
        <v>1</v>
      </c>
      <c r="L7" s="115">
        <f>K7/B7*100</f>
        <v>50</v>
      </c>
      <c r="M7" s="36">
        <v>4</v>
      </c>
      <c r="N7" s="689"/>
    </row>
    <row r="8" spans="1:14" ht="15.6">
      <c r="A8" s="73" t="s">
        <v>0</v>
      </c>
      <c r="B8" s="35">
        <v>4</v>
      </c>
      <c r="C8" s="36">
        <v>30.8</v>
      </c>
      <c r="D8" s="168"/>
      <c r="E8" s="10">
        <v>0</v>
      </c>
      <c r="F8" s="115">
        <f>E8/B8*100</f>
        <v>0</v>
      </c>
      <c r="G8" s="10">
        <v>0</v>
      </c>
      <c r="H8" s="115">
        <f>G8/B8*100</f>
        <v>0</v>
      </c>
      <c r="I8" s="10">
        <v>3</v>
      </c>
      <c r="J8" s="115">
        <f>I8/B8*100</f>
        <v>75</v>
      </c>
      <c r="K8" s="10">
        <v>1</v>
      </c>
      <c r="L8" s="115">
        <f>K8/B8*100</f>
        <v>25</v>
      </c>
      <c r="M8" s="36">
        <v>4.3</v>
      </c>
      <c r="N8" s="689"/>
    </row>
    <row r="9" spans="1:14" ht="15.6">
      <c r="A9" s="73" t="s">
        <v>9</v>
      </c>
      <c r="B9" s="35">
        <v>2</v>
      </c>
      <c r="C9" s="36">
        <v>23.5</v>
      </c>
      <c r="D9" s="168"/>
      <c r="E9" s="10">
        <v>0</v>
      </c>
      <c r="F9" s="115">
        <f>E9/B9*100</f>
        <v>0</v>
      </c>
      <c r="G9" s="10">
        <v>1</v>
      </c>
      <c r="H9" s="115">
        <f>G9/B9*100</f>
        <v>50</v>
      </c>
      <c r="I9" s="10">
        <v>1</v>
      </c>
      <c r="J9" s="115">
        <f>I9/B9*100</f>
        <v>50</v>
      </c>
      <c r="K9" s="10">
        <v>0</v>
      </c>
      <c r="L9" s="115">
        <f>K9/B9*100</f>
        <v>0</v>
      </c>
      <c r="M9" s="36">
        <v>3.5</v>
      </c>
      <c r="N9" s="689"/>
    </row>
    <row r="10" spans="1:14" ht="15.6">
      <c r="A10" s="73" t="s">
        <v>1</v>
      </c>
      <c r="B10" s="35"/>
      <c r="C10" s="36"/>
      <c r="D10" s="168"/>
      <c r="E10" s="10"/>
      <c r="F10" s="115"/>
      <c r="G10" s="10"/>
      <c r="H10" s="115"/>
      <c r="I10" s="10"/>
      <c r="J10" s="115"/>
      <c r="K10" s="10"/>
      <c r="L10" s="115"/>
      <c r="M10" s="36"/>
      <c r="N10" s="689"/>
    </row>
    <row r="11" spans="1:14" ht="15.6">
      <c r="A11" s="73" t="s">
        <v>10</v>
      </c>
      <c r="B11" s="35"/>
      <c r="C11" s="36"/>
      <c r="D11" s="168"/>
      <c r="E11" s="10"/>
      <c r="F11" s="115"/>
      <c r="G11" s="10"/>
      <c r="H11" s="115"/>
      <c r="I11" s="10"/>
      <c r="J11" s="115"/>
      <c r="K11" s="10"/>
      <c r="L11" s="115"/>
      <c r="M11" s="36"/>
      <c r="N11" s="689"/>
    </row>
    <row r="12" spans="1:14" ht="15.6">
      <c r="A12" s="74" t="s">
        <v>39</v>
      </c>
      <c r="B12" s="35">
        <v>1</v>
      </c>
      <c r="C12" s="36">
        <v>25</v>
      </c>
      <c r="D12" s="168"/>
      <c r="E12" s="10">
        <v>0</v>
      </c>
      <c r="F12" s="115">
        <f>E12/B12*100</f>
        <v>0</v>
      </c>
      <c r="G12" s="10">
        <v>0</v>
      </c>
      <c r="H12" s="115">
        <f>G12/B12*100</f>
        <v>0</v>
      </c>
      <c r="I12" s="10">
        <v>1</v>
      </c>
      <c r="J12" s="115">
        <f>I12/B12*100</f>
        <v>100</v>
      </c>
      <c r="K12" s="10">
        <v>0</v>
      </c>
      <c r="L12" s="115">
        <f>K12/B12*100</f>
        <v>0</v>
      </c>
      <c r="M12" s="36">
        <v>4</v>
      </c>
      <c r="N12" s="689"/>
    </row>
    <row r="13" spans="1:14" s="162" customFormat="1" ht="16.2" thickBot="1">
      <c r="A13" s="161" t="s">
        <v>180</v>
      </c>
      <c r="B13" s="53">
        <v>1</v>
      </c>
      <c r="C13" s="54">
        <v>14</v>
      </c>
      <c r="D13" s="126"/>
      <c r="E13" s="55">
        <v>0</v>
      </c>
      <c r="F13" s="116">
        <f>E13/B13*100</f>
        <v>0</v>
      </c>
      <c r="G13" s="55">
        <v>1</v>
      </c>
      <c r="H13" s="116">
        <f>G13/B13*100</f>
        <v>100</v>
      </c>
      <c r="I13" s="55">
        <v>0</v>
      </c>
      <c r="J13" s="116">
        <f>I13/B13*100</f>
        <v>0</v>
      </c>
      <c r="K13" s="55">
        <v>0</v>
      </c>
      <c r="L13" s="116">
        <f>K13/B13*100</f>
        <v>0</v>
      </c>
      <c r="M13" s="54">
        <v>3</v>
      </c>
      <c r="N13" s="689"/>
    </row>
    <row r="14" spans="1:14" ht="22.5" customHeight="1" thickBot="1">
      <c r="A14" s="305" t="s">
        <v>11</v>
      </c>
      <c r="B14" s="102">
        <f>SUM(B3:B13)</f>
        <v>13</v>
      </c>
      <c r="C14" s="106">
        <v>24.9</v>
      </c>
      <c r="D14" s="102"/>
      <c r="E14" s="306">
        <f>SUM(E3:E13)</f>
        <v>0</v>
      </c>
      <c r="F14" s="117">
        <f>E14/B14*100</f>
        <v>0</v>
      </c>
      <c r="G14" s="110">
        <f>SUM(G3:G13)</f>
        <v>6</v>
      </c>
      <c r="H14" s="119">
        <f>G14/B14*100</f>
        <v>46.153846153846153</v>
      </c>
      <c r="I14" s="103">
        <f>SUM(I3:I13)</f>
        <v>5</v>
      </c>
      <c r="J14" s="119">
        <f>I14/B14*100</f>
        <v>38.461538461538467</v>
      </c>
      <c r="K14" s="103">
        <f>SUM(K3:K13)</f>
        <v>2</v>
      </c>
      <c r="L14" s="122">
        <f>K14/B14*100</f>
        <v>15.384615384615385</v>
      </c>
      <c r="M14" s="248">
        <v>3.6</v>
      </c>
      <c r="N14" s="689"/>
    </row>
    <row r="15" spans="1:14" ht="28.2" thickBot="1">
      <c r="A15" s="305" t="s">
        <v>28</v>
      </c>
      <c r="B15" s="105">
        <f>SUM(B3,B5,B6,B7,B8,B9,B10,B11,B12,B13)</f>
        <v>12</v>
      </c>
      <c r="C15" s="307">
        <v>25.6</v>
      </c>
      <c r="D15" s="308"/>
      <c r="E15" s="105">
        <f>SUM(E3,E5,E6,E7,E8,E9,E10,E11,E12,E13)</f>
        <v>0</v>
      </c>
      <c r="F15" s="117">
        <f>E15/B15*100</f>
        <v>0</v>
      </c>
      <c r="G15" s="110">
        <f>SUM(G3,G5,G6,G7,G8,G9,G10,G11,G12,G13)</f>
        <v>5</v>
      </c>
      <c r="H15" s="119">
        <f>G15/B15*100</f>
        <v>41.666666666666671</v>
      </c>
      <c r="I15" s="103">
        <f>SUM(I3,I5,I6,I7,I8,I9,I10,I11,I12,I13)</f>
        <v>5</v>
      </c>
      <c r="J15" s="119">
        <f>I15/B15*100</f>
        <v>41.666666666666671</v>
      </c>
      <c r="K15" s="103">
        <f>SUM(K3,K5,K6,K7,K8,K9,K10,K11,K12,K13)</f>
        <v>2</v>
      </c>
      <c r="L15" s="122">
        <f>K15/B15*100</f>
        <v>16.666666666666664</v>
      </c>
      <c r="M15" s="307">
        <v>3.7</v>
      </c>
      <c r="N15" s="689"/>
    </row>
    <row r="16" spans="1:14" ht="15.6">
      <c r="A16" s="171" t="s">
        <v>12</v>
      </c>
      <c r="B16" s="99"/>
      <c r="C16" s="100"/>
      <c r="D16" s="170"/>
      <c r="E16" s="101"/>
      <c r="F16" s="118"/>
      <c r="G16" s="101"/>
      <c r="H16" s="118"/>
      <c r="I16" s="101"/>
      <c r="J16" s="118"/>
      <c r="K16" s="101"/>
      <c r="L16" s="118"/>
      <c r="M16" s="100"/>
      <c r="N16" s="689"/>
    </row>
    <row r="17" spans="1:14" ht="15.6">
      <c r="A17" s="400" t="s">
        <v>13</v>
      </c>
      <c r="B17" s="35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89"/>
    </row>
    <row r="18" spans="1:14" ht="15.6">
      <c r="A18" s="400" t="s">
        <v>14</v>
      </c>
      <c r="B18" s="35"/>
      <c r="C18" s="36"/>
      <c r="D18" s="168"/>
      <c r="E18" s="10"/>
      <c r="F18" s="115"/>
      <c r="G18" s="10"/>
      <c r="H18" s="115"/>
      <c r="I18" s="10"/>
      <c r="J18" s="115"/>
      <c r="K18" s="10"/>
      <c r="L18" s="115"/>
      <c r="M18" s="36"/>
      <c r="N18" s="689"/>
    </row>
    <row r="19" spans="1:14" ht="15.6">
      <c r="A19" s="400" t="s">
        <v>77</v>
      </c>
      <c r="B19" s="35"/>
      <c r="C19" s="36"/>
      <c r="D19" s="168"/>
      <c r="E19" s="10"/>
      <c r="F19" s="115"/>
      <c r="G19" s="10"/>
      <c r="H19" s="115"/>
      <c r="I19" s="10"/>
      <c r="J19" s="115"/>
      <c r="K19" s="10"/>
      <c r="L19" s="115"/>
      <c r="M19" s="36"/>
      <c r="N19" s="689"/>
    </row>
    <row r="20" spans="1:14" ht="15.6">
      <c r="A20" s="400" t="s">
        <v>15</v>
      </c>
      <c r="B20" s="35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89"/>
    </row>
    <row r="21" spans="1:14" ht="15.6">
      <c r="A21" s="400" t="s">
        <v>16</v>
      </c>
      <c r="B21" s="35"/>
      <c r="C21" s="36"/>
      <c r="D21" s="168"/>
      <c r="E21" s="10"/>
      <c r="F21" s="115"/>
      <c r="G21" s="10"/>
      <c r="H21" s="115"/>
      <c r="I21" s="10"/>
      <c r="J21" s="115"/>
      <c r="K21" s="10"/>
      <c r="L21" s="115"/>
      <c r="M21" s="36"/>
      <c r="N21" s="689"/>
    </row>
    <row r="22" spans="1:14" ht="15.6">
      <c r="A22" s="400" t="s">
        <v>17</v>
      </c>
      <c r="B22" s="35"/>
      <c r="C22" s="36"/>
      <c r="D22" s="168"/>
      <c r="E22" s="10"/>
      <c r="F22" s="115"/>
      <c r="G22" s="10"/>
      <c r="H22" s="115"/>
      <c r="I22" s="10"/>
      <c r="J22" s="115"/>
      <c r="K22" s="10"/>
      <c r="L22" s="115"/>
      <c r="M22" s="36"/>
      <c r="N22" s="689"/>
    </row>
    <row r="23" spans="1:14" ht="15.6">
      <c r="A23" s="400" t="s">
        <v>18</v>
      </c>
      <c r="B23" s="35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89"/>
    </row>
    <row r="24" spans="1:14" ht="15.6">
      <c r="A24" s="400" t="s">
        <v>19</v>
      </c>
      <c r="B24" s="35">
        <v>1</v>
      </c>
      <c r="C24" s="36">
        <v>25</v>
      </c>
      <c r="D24" s="168"/>
      <c r="E24" s="10">
        <v>0</v>
      </c>
      <c r="F24" s="115">
        <f>E24/B24*100</f>
        <v>0</v>
      </c>
      <c r="G24" s="10">
        <v>0</v>
      </c>
      <c r="H24" s="115">
        <f>G24/B24*100</f>
        <v>0</v>
      </c>
      <c r="I24" s="10">
        <v>1</v>
      </c>
      <c r="J24" s="115">
        <f>I24/B24*100</f>
        <v>100</v>
      </c>
      <c r="K24" s="10">
        <v>0</v>
      </c>
      <c r="L24" s="115">
        <f>K24/B24*100</f>
        <v>0</v>
      </c>
      <c r="M24" s="36">
        <v>4</v>
      </c>
      <c r="N24" s="689"/>
    </row>
    <row r="25" spans="1:14" ht="15.6">
      <c r="A25" s="400" t="s">
        <v>20</v>
      </c>
      <c r="B25" s="35">
        <v>2</v>
      </c>
      <c r="C25" s="36">
        <v>22</v>
      </c>
      <c r="D25" s="168"/>
      <c r="E25" s="10">
        <v>0</v>
      </c>
      <c r="F25" s="115">
        <f>E25/B25*100</f>
        <v>0</v>
      </c>
      <c r="G25" s="10">
        <v>1</v>
      </c>
      <c r="H25" s="115">
        <f>G25/B25*100</f>
        <v>50</v>
      </c>
      <c r="I25" s="10">
        <v>1</v>
      </c>
      <c r="J25" s="115">
        <f>I25/B25*100</f>
        <v>50</v>
      </c>
      <c r="K25" s="10">
        <v>0</v>
      </c>
      <c r="L25" s="115">
        <f>K25/B25*100</f>
        <v>0</v>
      </c>
      <c r="M25" s="36">
        <v>3.5</v>
      </c>
      <c r="N25" s="689"/>
    </row>
    <row r="26" spans="1:14" ht="15.6">
      <c r="A26" s="400" t="s">
        <v>21</v>
      </c>
      <c r="B26" s="35"/>
      <c r="C26" s="36"/>
      <c r="D26" s="168"/>
      <c r="E26" s="10"/>
      <c r="F26" s="115"/>
      <c r="G26" s="10"/>
      <c r="H26" s="115"/>
      <c r="I26" s="10"/>
      <c r="J26" s="115"/>
      <c r="K26" s="10"/>
      <c r="L26" s="115"/>
      <c r="M26" s="36"/>
      <c r="N26" s="689"/>
    </row>
    <row r="27" spans="1:14" ht="15.6">
      <c r="A27" s="171" t="s">
        <v>22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89"/>
    </row>
    <row r="28" spans="1:14" ht="15.6">
      <c r="A28" s="171" t="s">
        <v>41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89"/>
    </row>
    <row r="29" spans="1:14" ht="15.6">
      <c r="A29" s="171" t="s">
        <v>181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89"/>
    </row>
    <row r="30" spans="1:14" ht="15.6">
      <c r="A30" s="171" t="s">
        <v>182</v>
      </c>
      <c r="B30" s="35"/>
      <c r="C30" s="36"/>
      <c r="D30" s="168"/>
      <c r="E30" s="10"/>
      <c r="F30" s="115"/>
      <c r="G30" s="10"/>
      <c r="H30" s="115"/>
      <c r="I30" s="10"/>
      <c r="J30" s="115"/>
      <c r="K30" s="10"/>
      <c r="L30" s="115"/>
      <c r="M30" s="36"/>
      <c r="N30" s="689"/>
    </row>
    <row r="31" spans="1:14" ht="15.6">
      <c r="A31" s="171" t="s">
        <v>23</v>
      </c>
      <c r="B31" s="35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89"/>
    </row>
    <row r="32" spans="1:14" ht="15.6">
      <c r="A32" s="171" t="s">
        <v>24</v>
      </c>
      <c r="B32" s="35">
        <v>3</v>
      </c>
      <c r="C32" s="36">
        <v>28.7</v>
      </c>
      <c r="D32" s="168"/>
      <c r="E32" s="10">
        <v>0</v>
      </c>
      <c r="F32" s="115">
        <f>E32/B32*100</f>
        <v>0</v>
      </c>
      <c r="G32" s="10">
        <v>0</v>
      </c>
      <c r="H32" s="115">
        <f>G32/B32*100</f>
        <v>0</v>
      </c>
      <c r="I32" s="10">
        <v>3</v>
      </c>
      <c r="J32" s="115">
        <f>I32/B32*100</f>
        <v>100</v>
      </c>
      <c r="K32" s="10">
        <v>0</v>
      </c>
      <c r="L32" s="115">
        <f>K32/B32*100</f>
        <v>0</v>
      </c>
      <c r="M32" s="36">
        <v>4</v>
      </c>
      <c r="N32" s="689"/>
    </row>
    <row r="33" spans="1:14" ht="15.6">
      <c r="A33" s="171" t="s">
        <v>25</v>
      </c>
      <c r="B33" s="35"/>
      <c r="C33" s="36"/>
      <c r="D33" s="168"/>
      <c r="E33" s="10"/>
      <c r="F33" s="115"/>
      <c r="G33" s="10"/>
      <c r="H33" s="115"/>
      <c r="I33" s="10"/>
      <c r="J33" s="115"/>
      <c r="K33" s="10"/>
      <c r="L33" s="115"/>
      <c r="M33" s="36"/>
      <c r="N33" s="689"/>
    </row>
    <row r="34" spans="1:14" ht="16.2" thickBot="1">
      <c r="A34" s="171" t="s">
        <v>183</v>
      </c>
      <c r="B34" s="53"/>
      <c r="C34" s="54"/>
      <c r="D34" s="126"/>
      <c r="E34" s="55"/>
      <c r="F34" s="116"/>
      <c r="G34" s="55"/>
      <c r="H34" s="116"/>
      <c r="I34" s="55"/>
      <c r="J34" s="116"/>
      <c r="K34" s="55"/>
      <c r="L34" s="116"/>
      <c r="M34" s="54"/>
      <c r="N34" s="689"/>
    </row>
    <row r="35" spans="1:14" ht="28.5" customHeight="1" thickBot="1">
      <c r="A35" s="309" t="s">
        <v>26</v>
      </c>
      <c r="B35" s="103">
        <f>SUM(B16:B34)</f>
        <v>6</v>
      </c>
      <c r="C35" s="106">
        <v>25.8</v>
      </c>
      <c r="D35" s="103"/>
      <c r="E35" s="103">
        <f>SUM(E16:E34)</f>
        <v>0</v>
      </c>
      <c r="F35" s="119">
        <f>E35/B35*100</f>
        <v>0</v>
      </c>
      <c r="G35" s="103">
        <f>SUM(G16:G34)</f>
        <v>1</v>
      </c>
      <c r="H35" s="119">
        <f>G35/B35*100</f>
        <v>16.666666666666664</v>
      </c>
      <c r="I35" s="103">
        <f>SUM(I16:I34)</f>
        <v>5</v>
      </c>
      <c r="J35" s="119">
        <f>I35/B35*100</f>
        <v>83.333333333333343</v>
      </c>
      <c r="K35" s="103">
        <f>SUM(K16:K34)</f>
        <v>0</v>
      </c>
      <c r="L35" s="122">
        <f>K35/B35*100</f>
        <v>0</v>
      </c>
      <c r="M35" s="106">
        <v>3.8</v>
      </c>
      <c r="N35" s="689"/>
    </row>
    <row r="36" spans="1:14" ht="28.2" thickBot="1">
      <c r="A36" s="309" t="s">
        <v>29</v>
      </c>
      <c r="B36" s="310">
        <f>SUM(B16,B17,B18,B19,B20,B21,B22,B23,B24,B25,B26,B27,B28,B29,B30,B31,B32,B33,B34)</f>
        <v>6</v>
      </c>
      <c r="C36" s="106">
        <v>25.8</v>
      </c>
      <c r="D36" s="310"/>
      <c r="E36" s="310">
        <f>SUM(E16,E17,E18,E19,E20,E21,E22,E23,E24,E25,E26,E27,E28,E29,E30,E31,E32,E33,E34)</f>
        <v>0</v>
      </c>
      <c r="F36" s="311">
        <f>E36/B36*100</f>
        <v>0</v>
      </c>
      <c r="G36" s="310">
        <f>SUM(G16,G17,G18,G19,G20,G21,G22,G23,G24,G25,G26,G27,G28,G29,G30,G31,G32,G33,G34)</f>
        <v>1</v>
      </c>
      <c r="H36" s="311">
        <f>G36/B36*100</f>
        <v>16.666666666666664</v>
      </c>
      <c r="I36" s="310">
        <f>SUM(I16,I17,I18,I19,I20,I21,I22,I23,I24,I25,I26,I27,I28,I29,I30,I31,I32,I33,I34)</f>
        <v>5</v>
      </c>
      <c r="J36" s="311">
        <f>I36/B36*100</f>
        <v>83.333333333333343</v>
      </c>
      <c r="K36" s="310">
        <f>SUM(K16,K17,K18,K19,K20,K21,K22,K23,K24,K25,K26,K27,K28,K29,K30,K31,K32,K33,K34)</f>
        <v>0</v>
      </c>
      <c r="L36" s="312">
        <f>K36/B36*100</f>
        <v>0</v>
      </c>
      <c r="M36" s="106">
        <v>3.8</v>
      </c>
      <c r="N36" s="689"/>
    </row>
    <row r="37" spans="1:14" ht="27" customHeight="1" thickBot="1">
      <c r="A37" s="104" t="s">
        <v>61</v>
      </c>
      <c r="B37" s="107">
        <f>SUM(B14,B35)</f>
        <v>19</v>
      </c>
      <c r="C37" s="108">
        <v>25.2</v>
      </c>
      <c r="D37" s="107"/>
      <c r="E37" s="107">
        <f>SUM(E14,E35)</f>
        <v>0</v>
      </c>
      <c r="F37" s="120">
        <f>E37/B37*100</f>
        <v>0</v>
      </c>
      <c r="G37" s="107">
        <f>SUM(G14,G35)</f>
        <v>7</v>
      </c>
      <c r="H37" s="120">
        <f>G37/B37*100</f>
        <v>36.84210526315789</v>
      </c>
      <c r="I37" s="107">
        <f>SUM(I14,I35)</f>
        <v>10</v>
      </c>
      <c r="J37" s="120">
        <f>I37/B37*100</f>
        <v>52.631578947368418</v>
      </c>
      <c r="K37" s="107">
        <f>SUM(K14,K35)</f>
        <v>2</v>
      </c>
      <c r="L37" s="123">
        <f>K37/B37*100</f>
        <v>10.526315789473683</v>
      </c>
      <c r="M37" s="250">
        <v>3.7</v>
      </c>
      <c r="N37" s="689"/>
    </row>
    <row r="38" spans="1:14" ht="25.5" customHeight="1" thickBot="1">
      <c r="A38" s="89" t="s">
        <v>36</v>
      </c>
      <c r="B38" s="313">
        <f>SUM(B15,B36)</f>
        <v>18</v>
      </c>
      <c r="C38" s="127">
        <v>25.7</v>
      </c>
      <c r="D38" s="314"/>
      <c r="E38" s="109">
        <f>SUM(E15,E36)</f>
        <v>0</v>
      </c>
      <c r="F38" s="120">
        <f>E38/B38*100</f>
        <v>0</v>
      </c>
      <c r="G38" s="109">
        <f>SUM(G15,G36)</f>
        <v>6</v>
      </c>
      <c r="H38" s="120">
        <f>G38/B38*100</f>
        <v>33.333333333333329</v>
      </c>
      <c r="I38" s="109">
        <f>SUM(I15,I36)</f>
        <v>10</v>
      </c>
      <c r="J38" s="120">
        <f>I38/B38*100</f>
        <v>55.555555555555557</v>
      </c>
      <c r="K38" s="109">
        <f>SUM(K15,K36)</f>
        <v>2</v>
      </c>
      <c r="L38" s="123">
        <f>K38/B38*100</f>
        <v>11.111111111111111</v>
      </c>
      <c r="M38" s="127">
        <v>3.7</v>
      </c>
      <c r="N38" s="689"/>
    </row>
    <row r="39" spans="1:14" ht="25.5" customHeight="1" thickBot="1">
      <c r="A39" s="251" t="s">
        <v>167</v>
      </c>
      <c r="B39" s="255"/>
      <c r="C39" s="315"/>
      <c r="D39" s="255"/>
      <c r="E39" s="255"/>
      <c r="F39" s="256"/>
      <c r="G39" s="255"/>
      <c r="H39" s="256"/>
      <c r="I39" s="255"/>
      <c r="J39" s="256"/>
      <c r="K39" s="255"/>
      <c r="L39" s="256"/>
      <c r="M39" s="257"/>
      <c r="N39" s="240"/>
    </row>
  </sheetData>
  <mergeCells count="2">
    <mergeCell ref="A1:N1"/>
    <mergeCell ref="N3:N38"/>
  </mergeCells>
  <pageMargins left="0.59055118110236227" right="0" top="0.59055118110236227" bottom="0" header="0.43307086614173229" footer="0.51181102362204722"/>
  <pageSetup paperSize="9" scale="57" orientation="landscape" horizontalDpi="4294967294" r:id="rId1"/>
  <headerFooter alignWithMargins="0">
    <oddHeader>&amp;R&amp;A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6"/>
  <sheetViews>
    <sheetView topLeftCell="A7" zoomScale="75" workbookViewId="0">
      <selection activeCell="C13" sqref="C13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>
      <c r="A1" s="690" t="s">
        <v>237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34" t="s">
        <v>40</v>
      </c>
      <c r="B2" s="34" t="s">
        <v>43</v>
      </c>
      <c r="C2" s="34" t="s">
        <v>44</v>
      </c>
      <c r="D2" s="34" t="s">
        <v>45</v>
      </c>
      <c r="E2" s="34">
        <v>2</v>
      </c>
      <c r="F2" s="114" t="s">
        <v>46</v>
      </c>
      <c r="G2" s="34">
        <v>3</v>
      </c>
      <c r="H2" s="114" t="s">
        <v>47</v>
      </c>
      <c r="I2" s="34">
        <v>4</v>
      </c>
      <c r="J2" s="114" t="s">
        <v>48</v>
      </c>
      <c r="K2" s="34">
        <v>5</v>
      </c>
      <c r="L2" s="114" t="s">
        <v>49</v>
      </c>
      <c r="M2" s="34" t="s">
        <v>50</v>
      </c>
      <c r="N2" s="34" t="s">
        <v>142</v>
      </c>
    </row>
    <row r="3" spans="1:14" ht="15.6">
      <c r="A3" s="73" t="s">
        <v>6</v>
      </c>
      <c r="B3" s="35"/>
      <c r="C3" s="36"/>
      <c r="D3" s="168"/>
      <c r="E3" s="10"/>
      <c r="F3" s="115"/>
      <c r="G3" s="10"/>
      <c r="H3" s="115"/>
      <c r="I3" s="10"/>
      <c r="J3" s="115"/>
      <c r="K3" s="10"/>
      <c r="L3" s="115"/>
      <c r="M3" s="36"/>
      <c r="N3" s="691"/>
    </row>
    <row r="4" spans="1:14" ht="15.6">
      <c r="A4" s="73" t="s">
        <v>8</v>
      </c>
      <c r="B4" s="35">
        <v>2</v>
      </c>
      <c r="C4" s="36">
        <v>20.5</v>
      </c>
      <c r="D4" s="168"/>
      <c r="E4" s="10">
        <v>0</v>
      </c>
      <c r="F4" s="115">
        <f>E4/B4*100</f>
        <v>0</v>
      </c>
      <c r="G4" s="10">
        <v>0</v>
      </c>
      <c r="H4" s="115">
        <f>G4/B4*100</f>
        <v>0</v>
      </c>
      <c r="I4" s="10">
        <v>2</v>
      </c>
      <c r="J4" s="115">
        <f>I4/B4*100</f>
        <v>100</v>
      </c>
      <c r="K4" s="10">
        <v>0</v>
      </c>
      <c r="L4" s="115">
        <f>K4/B4*100</f>
        <v>0</v>
      </c>
      <c r="M4" s="36">
        <v>4</v>
      </c>
      <c r="N4" s="692"/>
    </row>
    <row r="5" spans="1:14" ht="15.6">
      <c r="A5" s="73" t="s">
        <v>37</v>
      </c>
      <c r="B5" s="35"/>
      <c r="C5" s="36"/>
      <c r="D5" s="168"/>
      <c r="E5" s="10"/>
      <c r="F5" s="115"/>
      <c r="G5" s="10"/>
      <c r="H5" s="115"/>
      <c r="I5" s="10"/>
      <c r="J5" s="115"/>
      <c r="K5" s="10"/>
      <c r="L5" s="115"/>
      <c r="M5" s="36"/>
      <c r="N5" s="692"/>
    </row>
    <row r="6" spans="1:14" ht="15.6">
      <c r="A6" s="73" t="s">
        <v>38</v>
      </c>
      <c r="B6" s="35">
        <v>10</v>
      </c>
      <c r="C6" s="36">
        <v>21.3</v>
      </c>
      <c r="D6" s="168"/>
      <c r="E6" s="10">
        <v>0</v>
      </c>
      <c r="F6" s="115">
        <f>E6/B6*100</f>
        <v>0</v>
      </c>
      <c r="G6" s="10">
        <v>2</v>
      </c>
      <c r="H6" s="115">
        <f>G6/B6*100</f>
        <v>20</v>
      </c>
      <c r="I6" s="10">
        <v>6</v>
      </c>
      <c r="J6" s="115">
        <f>I6/B6*100</f>
        <v>60</v>
      </c>
      <c r="K6" s="10">
        <v>2</v>
      </c>
      <c r="L6" s="115">
        <f>K6/B6*100</f>
        <v>20</v>
      </c>
      <c r="M6" s="36">
        <v>4</v>
      </c>
      <c r="N6" s="692"/>
    </row>
    <row r="7" spans="1:14" ht="15.6">
      <c r="A7" s="73" t="s">
        <v>0</v>
      </c>
      <c r="B7" s="35">
        <v>21</v>
      </c>
      <c r="C7" s="36">
        <v>22.5</v>
      </c>
      <c r="D7" s="168"/>
      <c r="E7" s="10">
        <v>0</v>
      </c>
      <c r="F7" s="115">
        <f>E7/B7*100</f>
        <v>0</v>
      </c>
      <c r="G7" s="10">
        <v>5</v>
      </c>
      <c r="H7" s="115">
        <f>G7/B7*100</f>
        <v>23.809523809523807</v>
      </c>
      <c r="I7" s="10">
        <v>12</v>
      </c>
      <c r="J7" s="115">
        <f>I7/B7*100</f>
        <v>57.142857142857139</v>
      </c>
      <c r="K7" s="10">
        <v>4</v>
      </c>
      <c r="L7" s="115">
        <f>K7/B7*100</f>
        <v>19.047619047619047</v>
      </c>
      <c r="M7" s="36">
        <v>4</v>
      </c>
      <c r="N7" s="692"/>
    </row>
    <row r="8" spans="1:14" ht="15.6">
      <c r="A8" s="73" t="s">
        <v>9</v>
      </c>
      <c r="B8" s="35">
        <v>6</v>
      </c>
      <c r="C8" s="36">
        <v>22.2</v>
      </c>
      <c r="D8" s="168"/>
      <c r="E8" s="10">
        <v>0</v>
      </c>
      <c r="F8" s="115">
        <f>E8/B8*100</f>
        <v>0</v>
      </c>
      <c r="G8" s="10">
        <v>1</v>
      </c>
      <c r="H8" s="115">
        <f>G8/B8*100</f>
        <v>16.666666666666664</v>
      </c>
      <c r="I8" s="10">
        <v>4</v>
      </c>
      <c r="J8" s="115">
        <f>I8/B8*100</f>
        <v>66.666666666666657</v>
      </c>
      <c r="K8" s="10">
        <v>1</v>
      </c>
      <c r="L8" s="115">
        <f>K8/B8*100</f>
        <v>16.666666666666664</v>
      </c>
      <c r="M8" s="36">
        <v>4</v>
      </c>
      <c r="N8" s="692"/>
    </row>
    <row r="9" spans="1:14" ht="15.6">
      <c r="A9" s="73" t="s">
        <v>1</v>
      </c>
      <c r="B9" s="35"/>
      <c r="C9" s="36"/>
      <c r="D9" s="168"/>
      <c r="E9" s="10"/>
      <c r="F9" s="115"/>
      <c r="G9" s="10"/>
      <c r="H9" s="115"/>
      <c r="I9" s="10"/>
      <c r="J9" s="115"/>
      <c r="K9" s="10"/>
      <c r="L9" s="115"/>
      <c r="M9" s="36"/>
      <c r="N9" s="692"/>
    </row>
    <row r="10" spans="1:14" ht="15.6">
      <c r="A10" s="73" t="s">
        <v>10</v>
      </c>
      <c r="B10" s="35">
        <v>1</v>
      </c>
      <c r="C10" s="36">
        <v>20</v>
      </c>
      <c r="D10" s="168"/>
      <c r="E10" s="10">
        <v>0</v>
      </c>
      <c r="F10" s="115">
        <f>E10/B10*100</f>
        <v>0</v>
      </c>
      <c r="G10" s="10">
        <v>0</v>
      </c>
      <c r="H10" s="115">
        <f>G10/B10*100</f>
        <v>0</v>
      </c>
      <c r="I10" s="10">
        <v>1</v>
      </c>
      <c r="J10" s="115">
        <f>I10/B10*100</f>
        <v>100</v>
      </c>
      <c r="K10" s="10">
        <v>0</v>
      </c>
      <c r="L10" s="115">
        <f>K10/B10*100</f>
        <v>0</v>
      </c>
      <c r="M10" s="36">
        <v>4</v>
      </c>
      <c r="N10" s="692"/>
    </row>
    <row r="11" spans="1:14" ht="15.6">
      <c r="A11" s="74" t="s">
        <v>39</v>
      </c>
      <c r="B11" s="35"/>
      <c r="C11" s="36"/>
      <c r="D11" s="168"/>
      <c r="E11" s="10"/>
      <c r="F11" s="115"/>
      <c r="G11" s="10"/>
      <c r="H11" s="115"/>
      <c r="I11" s="10"/>
      <c r="J11" s="115"/>
      <c r="K11" s="10"/>
      <c r="L11" s="115"/>
      <c r="M11" s="36"/>
      <c r="N11" s="692"/>
    </row>
    <row r="12" spans="1:14" s="162" customFormat="1" ht="16.2" thickBot="1">
      <c r="A12" s="161" t="s">
        <v>180</v>
      </c>
      <c r="B12" s="53">
        <v>1</v>
      </c>
      <c r="C12" s="54">
        <v>4</v>
      </c>
      <c r="D12" s="126"/>
      <c r="E12" s="55">
        <v>1</v>
      </c>
      <c r="F12" s="115">
        <f>E12/B12*100</f>
        <v>100</v>
      </c>
      <c r="G12" s="55">
        <v>0</v>
      </c>
      <c r="H12" s="115">
        <f>G12/B12*100</f>
        <v>0</v>
      </c>
      <c r="I12" s="55">
        <v>0</v>
      </c>
      <c r="J12" s="115">
        <f>I12/B12*100</f>
        <v>0</v>
      </c>
      <c r="K12" s="55">
        <v>0</v>
      </c>
      <c r="L12" s="115">
        <f>K12/B12*100</f>
        <v>0</v>
      </c>
      <c r="M12" s="54">
        <v>2</v>
      </c>
      <c r="N12" s="692"/>
    </row>
    <row r="13" spans="1:14" ht="22.5" customHeight="1" thickBot="1">
      <c r="A13" s="82" t="s">
        <v>11</v>
      </c>
      <c r="B13" s="103">
        <f>SUM(B3:B12)</f>
        <v>41</v>
      </c>
      <c r="C13" s="124">
        <v>21.6</v>
      </c>
      <c r="D13" s="103"/>
      <c r="E13" s="105">
        <f>SUM(E3:E12)</f>
        <v>1</v>
      </c>
      <c r="F13" s="117">
        <f>E13/B13*100</f>
        <v>2.4390243902439024</v>
      </c>
      <c r="G13" s="110">
        <f>SUM(G3:G12)</f>
        <v>8</v>
      </c>
      <c r="H13" s="119">
        <f>G13/B13*100</f>
        <v>19.512195121951219</v>
      </c>
      <c r="I13" s="103">
        <f>SUM(I3:I12)</f>
        <v>25</v>
      </c>
      <c r="J13" s="119">
        <f>I13/B13*100</f>
        <v>60.975609756097562</v>
      </c>
      <c r="K13" s="103">
        <f>SUM(K3:K12)</f>
        <v>7</v>
      </c>
      <c r="L13" s="122">
        <f>K13/B13*100</f>
        <v>17.073170731707318</v>
      </c>
      <c r="M13" s="125">
        <v>3.9</v>
      </c>
      <c r="N13" s="689"/>
    </row>
    <row r="14" spans="1:14" ht="15.6">
      <c r="A14" s="76" t="s">
        <v>12</v>
      </c>
      <c r="B14" s="99"/>
      <c r="C14" s="100"/>
      <c r="D14" s="170"/>
      <c r="E14" s="101"/>
      <c r="F14" s="118"/>
      <c r="G14" s="101"/>
      <c r="H14" s="118"/>
      <c r="I14" s="101"/>
      <c r="J14" s="118"/>
      <c r="K14" s="101"/>
      <c r="L14" s="118"/>
      <c r="M14" s="100"/>
      <c r="N14" s="692"/>
    </row>
    <row r="15" spans="1:14" ht="15.6">
      <c r="A15" s="74" t="s">
        <v>13</v>
      </c>
      <c r="B15" s="35"/>
      <c r="C15" s="36"/>
      <c r="D15" s="168"/>
      <c r="E15" s="10"/>
      <c r="F15" s="115"/>
      <c r="G15" s="10"/>
      <c r="H15" s="115"/>
      <c r="I15" s="10"/>
      <c r="J15" s="115"/>
      <c r="K15" s="10"/>
      <c r="L15" s="115"/>
      <c r="M15" s="36"/>
      <c r="N15" s="692"/>
    </row>
    <row r="16" spans="1:14" ht="15.6">
      <c r="A16" s="74" t="s">
        <v>14</v>
      </c>
      <c r="B16" s="35"/>
      <c r="C16" s="36"/>
      <c r="D16" s="168"/>
      <c r="E16" s="10"/>
      <c r="F16" s="115"/>
      <c r="G16" s="10"/>
      <c r="H16" s="115"/>
      <c r="I16" s="10"/>
      <c r="J16" s="115"/>
      <c r="K16" s="10"/>
      <c r="L16" s="115"/>
      <c r="M16" s="36"/>
      <c r="N16" s="692"/>
    </row>
    <row r="17" spans="1:14" ht="15.6">
      <c r="A17" s="74" t="s">
        <v>77</v>
      </c>
      <c r="B17" s="35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92"/>
    </row>
    <row r="18" spans="1:14" ht="15.6">
      <c r="A18" s="74" t="s">
        <v>15</v>
      </c>
      <c r="B18" s="35"/>
      <c r="C18" s="36"/>
      <c r="D18" s="168"/>
      <c r="E18" s="10"/>
      <c r="F18" s="115"/>
      <c r="G18" s="10"/>
      <c r="H18" s="115"/>
      <c r="I18" s="10"/>
      <c r="J18" s="115"/>
      <c r="K18" s="10"/>
      <c r="L18" s="115"/>
      <c r="M18" s="36"/>
      <c r="N18" s="692"/>
    </row>
    <row r="19" spans="1:14" ht="15.6">
      <c r="A19" s="74" t="s">
        <v>16</v>
      </c>
      <c r="B19" s="35">
        <v>1</v>
      </c>
      <c r="C19" s="36">
        <v>15</v>
      </c>
      <c r="D19" s="168"/>
      <c r="E19" s="10">
        <v>0</v>
      </c>
      <c r="F19" s="115">
        <f>E19/B19*100</f>
        <v>0</v>
      </c>
      <c r="G19" s="10">
        <v>1</v>
      </c>
      <c r="H19" s="115">
        <f>G19/B19*100</f>
        <v>100</v>
      </c>
      <c r="I19" s="10">
        <v>0</v>
      </c>
      <c r="J19" s="115">
        <f>I19/B19*100</f>
        <v>0</v>
      </c>
      <c r="K19" s="10">
        <v>0</v>
      </c>
      <c r="L19" s="115">
        <f>K19/B19*100</f>
        <v>0</v>
      </c>
      <c r="M19" s="36">
        <v>3</v>
      </c>
      <c r="N19" s="692"/>
    </row>
    <row r="20" spans="1:14" ht="15.6">
      <c r="A20" s="74" t="s">
        <v>17</v>
      </c>
      <c r="B20" s="35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92"/>
    </row>
    <row r="21" spans="1:14" ht="15.6">
      <c r="A21" s="74" t="s">
        <v>18</v>
      </c>
      <c r="B21" s="35"/>
      <c r="C21" s="36"/>
      <c r="D21" s="168"/>
      <c r="E21" s="10"/>
      <c r="F21" s="115"/>
      <c r="G21" s="10"/>
      <c r="H21" s="115"/>
      <c r="I21" s="10"/>
      <c r="J21" s="115"/>
      <c r="K21" s="10"/>
      <c r="L21" s="115"/>
      <c r="M21" s="36"/>
      <c r="N21" s="692"/>
    </row>
    <row r="22" spans="1:14" ht="15.6">
      <c r="A22" s="74" t="s">
        <v>19</v>
      </c>
      <c r="B22" s="35">
        <v>2</v>
      </c>
      <c r="C22" s="36">
        <v>20</v>
      </c>
      <c r="D22" s="168"/>
      <c r="E22" s="10">
        <v>0</v>
      </c>
      <c r="F22" s="115">
        <f>E22/B22*100</f>
        <v>0</v>
      </c>
      <c r="G22" s="10">
        <v>1</v>
      </c>
      <c r="H22" s="115">
        <f>G22/B22*100</f>
        <v>50</v>
      </c>
      <c r="I22" s="10">
        <v>1</v>
      </c>
      <c r="J22" s="115">
        <f>I22/B22*100</f>
        <v>50</v>
      </c>
      <c r="K22" s="10">
        <v>0</v>
      </c>
      <c r="L22" s="115">
        <f>K22/B22*100</f>
        <v>0</v>
      </c>
      <c r="M22" s="36">
        <v>3.5</v>
      </c>
      <c r="N22" s="692"/>
    </row>
    <row r="23" spans="1:14" ht="15.6">
      <c r="A23" s="74" t="s">
        <v>20</v>
      </c>
      <c r="B23" s="35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92"/>
    </row>
    <row r="24" spans="1:14" ht="15.6">
      <c r="A24" s="74" t="s">
        <v>21</v>
      </c>
      <c r="B24" s="35"/>
      <c r="C24" s="36"/>
      <c r="D24" s="168"/>
      <c r="E24" s="10"/>
      <c r="F24" s="115"/>
      <c r="G24" s="10"/>
      <c r="H24" s="115"/>
      <c r="I24" s="10"/>
      <c r="J24" s="115"/>
      <c r="K24" s="10"/>
      <c r="L24" s="115"/>
      <c r="M24" s="36"/>
      <c r="N24" s="692"/>
    </row>
    <row r="25" spans="1:14" ht="15.6">
      <c r="A25" s="77" t="s">
        <v>22</v>
      </c>
      <c r="B25" s="35"/>
      <c r="C25" s="36"/>
      <c r="D25" s="168"/>
      <c r="E25" s="10"/>
      <c r="F25" s="115"/>
      <c r="G25" s="10"/>
      <c r="H25" s="115"/>
      <c r="I25" s="10"/>
      <c r="J25" s="115"/>
      <c r="K25" s="10"/>
      <c r="L25" s="115"/>
      <c r="M25" s="36"/>
      <c r="N25" s="692"/>
    </row>
    <row r="26" spans="1:14" ht="15.6">
      <c r="A26" s="77" t="s">
        <v>41</v>
      </c>
      <c r="B26" s="35"/>
      <c r="C26" s="36"/>
      <c r="D26" s="168"/>
      <c r="E26" s="10"/>
      <c r="F26" s="115"/>
      <c r="G26" s="10"/>
      <c r="H26" s="115"/>
      <c r="I26" s="10"/>
      <c r="J26" s="115"/>
      <c r="K26" s="10"/>
      <c r="L26" s="115"/>
      <c r="M26" s="36"/>
      <c r="N26" s="692"/>
    </row>
    <row r="27" spans="1:14" ht="15.6">
      <c r="A27" s="77" t="s">
        <v>181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92"/>
    </row>
    <row r="28" spans="1:14" ht="15.6">
      <c r="A28" s="77" t="s">
        <v>182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92"/>
    </row>
    <row r="29" spans="1:14" ht="15.6">
      <c r="A29" s="77" t="s">
        <v>23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92"/>
    </row>
    <row r="30" spans="1:14" ht="15.6">
      <c r="A30" s="77" t="s">
        <v>24</v>
      </c>
      <c r="B30" s="35"/>
      <c r="C30" s="36"/>
      <c r="D30" s="168"/>
      <c r="E30" s="10"/>
      <c r="F30" s="115"/>
      <c r="G30" s="10"/>
      <c r="H30" s="115"/>
      <c r="I30" s="10"/>
      <c r="J30" s="115"/>
      <c r="K30" s="10"/>
      <c r="L30" s="115"/>
      <c r="M30" s="36"/>
      <c r="N30" s="692"/>
    </row>
    <row r="31" spans="1:14" ht="15.6">
      <c r="A31" s="77" t="s">
        <v>25</v>
      </c>
      <c r="B31" s="35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92"/>
    </row>
    <row r="32" spans="1:14" ht="16.2" thickBot="1">
      <c r="A32" s="76" t="s">
        <v>183</v>
      </c>
      <c r="B32" s="53"/>
      <c r="C32" s="54"/>
      <c r="D32" s="126"/>
      <c r="E32" s="55"/>
      <c r="F32" s="116"/>
      <c r="G32" s="55"/>
      <c r="H32" s="116"/>
      <c r="I32" s="55"/>
      <c r="J32" s="116"/>
      <c r="K32" s="55"/>
      <c r="L32" s="116"/>
      <c r="M32" s="54"/>
      <c r="N32" s="692"/>
    </row>
    <row r="33" spans="1:14" ht="28.5" customHeight="1" thickBot="1">
      <c r="A33" s="85" t="s">
        <v>26</v>
      </c>
      <c r="B33" s="102">
        <f>SUM(B14:B32)</f>
        <v>3</v>
      </c>
      <c r="C33" s="106">
        <v>18.3</v>
      </c>
      <c r="D33" s="111"/>
      <c r="E33" s="102">
        <f>SUM(E14:E32)</f>
        <v>0</v>
      </c>
      <c r="F33" s="267">
        <f>E33/B33*100</f>
        <v>0</v>
      </c>
      <c r="G33" s="102">
        <f>SUM(G14:G32)</f>
        <v>2</v>
      </c>
      <c r="H33" s="267">
        <f>G33/B33*100</f>
        <v>66.666666666666657</v>
      </c>
      <c r="I33" s="102">
        <f>SUM(I14:I32)</f>
        <v>1</v>
      </c>
      <c r="J33" s="267">
        <f>I33/B33*100</f>
        <v>33.333333333333329</v>
      </c>
      <c r="K33" s="102">
        <f>SUM(K14:K32)</f>
        <v>0</v>
      </c>
      <c r="L33" s="268">
        <f>K33/B33*100</f>
        <v>0</v>
      </c>
      <c r="M33" s="106">
        <v>3.3</v>
      </c>
      <c r="N33" s="689"/>
    </row>
    <row r="34" spans="1:14" ht="27" customHeight="1" thickBot="1">
      <c r="A34" s="89" t="s">
        <v>168</v>
      </c>
      <c r="B34" s="109">
        <f>SUM(B13,B33)</f>
        <v>44</v>
      </c>
      <c r="C34" s="269">
        <v>21.3</v>
      </c>
      <c r="D34" s="270"/>
      <c r="E34" s="109">
        <f>SUM(E13,E33)</f>
        <v>1</v>
      </c>
      <c r="F34" s="120">
        <f>E34/B34*100</f>
        <v>2.2727272727272729</v>
      </c>
      <c r="G34" s="109">
        <f>SUM(G13,G33)</f>
        <v>10</v>
      </c>
      <c r="H34" s="120">
        <f>G34/B34*100</f>
        <v>22.727272727272727</v>
      </c>
      <c r="I34" s="109">
        <f>SUM(I13,I33)</f>
        <v>26</v>
      </c>
      <c r="J34" s="120">
        <f>I34/B34*100</f>
        <v>59.090909090909093</v>
      </c>
      <c r="K34" s="109">
        <f>SUM(K13,K33)</f>
        <v>7</v>
      </c>
      <c r="L34" s="123">
        <f>K34/B34*100</f>
        <v>15.909090909090908</v>
      </c>
      <c r="M34" s="127">
        <v>3.9</v>
      </c>
      <c r="N34" s="689"/>
    </row>
    <row r="35" spans="1:14" ht="25.5" customHeight="1">
      <c r="A35" s="259" t="s">
        <v>167</v>
      </c>
      <c r="B35" s="260"/>
      <c r="C35" s="274"/>
      <c r="D35" s="261"/>
      <c r="E35" s="260"/>
      <c r="F35" s="262"/>
      <c r="G35" s="260"/>
      <c r="H35" s="262"/>
      <c r="I35" s="260"/>
      <c r="J35" s="262"/>
      <c r="K35" s="260"/>
      <c r="L35" s="262"/>
      <c r="M35" s="275"/>
      <c r="N35" s="240"/>
    </row>
    <row r="36" spans="1:14" ht="13.8" thickBot="1">
      <c r="A36" s="263"/>
      <c r="B36" s="264"/>
      <c r="C36" s="264"/>
      <c r="D36" s="264"/>
      <c r="E36" s="264"/>
      <c r="F36" s="265"/>
      <c r="G36" s="264"/>
      <c r="H36" s="265"/>
      <c r="I36" s="264"/>
      <c r="J36" s="265"/>
      <c r="K36" s="264"/>
      <c r="L36" s="265"/>
      <c r="M36" s="266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2"/>
  </sheetPr>
  <dimension ref="A1:N39"/>
  <sheetViews>
    <sheetView tabSelected="1" zoomScale="73" zoomScaleNormal="73" workbookViewId="0">
      <selection sqref="A1:N1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257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7" thickBot="1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188</v>
      </c>
    </row>
    <row r="3" spans="1:14" ht="15.6">
      <c r="A3" s="73" t="s">
        <v>6</v>
      </c>
      <c r="B3" s="504"/>
      <c r="C3" s="36"/>
      <c r="D3" s="168"/>
      <c r="E3" s="10"/>
      <c r="F3" s="115"/>
      <c r="G3" s="10"/>
      <c r="H3" s="115"/>
      <c r="I3" s="10"/>
      <c r="J3" s="115"/>
      <c r="K3" s="10"/>
      <c r="L3" s="115"/>
      <c r="M3" s="246"/>
      <c r="N3" s="688"/>
    </row>
    <row r="4" spans="1:14" ht="31.2">
      <c r="A4" s="73" t="s">
        <v>7</v>
      </c>
      <c r="B4" s="506">
        <v>17</v>
      </c>
      <c r="C4" s="36">
        <v>8.4</v>
      </c>
      <c r="D4" s="168"/>
      <c r="E4" s="10">
        <v>14</v>
      </c>
      <c r="F4" s="115">
        <f>E4/B4*100</f>
        <v>82.35294117647058</v>
      </c>
      <c r="G4" s="10">
        <v>3</v>
      </c>
      <c r="H4" s="115">
        <f t="shared" ref="H4:H38" si="0">G4/B4*100</f>
        <v>17.647058823529413</v>
      </c>
      <c r="I4" s="10">
        <v>0</v>
      </c>
      <c r="J4" s="115">
        <f t="shared" ref="J4:J38" si="1">I4/B4*100</f>
        <v>0</v>
      </c>
      <c r="K4" s="10">
        <v>0</v>
      </c>
      <c r="L4" s="115">
        <f t="shared" ref="L4:L38" si="2">K4/B4*100</f>
        <v>0</v>
      </c>
      <c r="M4" s="246">
        <v>2.2000000000000002</v>
      </c>
      <c r="N4" s="689"/>
    </row>
    <row r="5" spans="1:14" ht="15.6">
      <c r="A5" s="73" t="s">
        <v>8</v>
      </c>
      <c r="B5" s="507">
        <v>2</v>
      </c>
      <c r="C5" s="36">
        <v>28</v>
      </c>
      <c r="D5" s="168"/>
      <c r="E5" s="10">
        <v>0</v>
      </c>
      <c r="F5" s="115">
        <f>E5/B5*100</f>
        <v>0</v>
      </c>
      <c r="G5" s="10">
        <v>0</v>
      </c>
      <c r="H5" s="115">
        <f t="shared" si="0"/>
        <v>0</v>
      </c>
      <c r="I5" s="10">
        <v>2</v>
      </c>
      <c r="J5" s="115">
        <f t="shared" si="1"/>
        <v>100</v>
      </c>
      <c r="K5" s="10">
        <v>0</v>
      </c>
      <c r="L5" s="115">
        <f t="shared" si="2"/>
        <v>0</v>
      </c>
      <c r="M5" s="36">
        <v>4</v>
      </c>
      <c r="N5" s="689"/>
    </row>
    <row r="6" spans="1:14" ht="15.6">
      <c r="A6" s="73" t="s">
        <v>37</v>
      </c>
      <c r="B6" s="35"/>
      <c r="C6" s="36"/>
      <c r="D6" s="168"/>
      <c r="E6" s="10"/>
      <c r="F6" s="115"/>
      <c r="G6" s="10"/>
      <c r="H6" s="115"/>
      <c r="I6" s="10"/>
      <c r="J6" s="115"/>
      <c r="K6" s="10"/>
      <c r="L6" s="115"/>
      <c r="M6" s="36"/>
      <c r="N6" s="689"/>
    </row>
    <row r="7" spans="1:14" ht="15.6">
      <c r="A7" s="73" t="s">
        <v>38</v>
      </c>
      <c r="B7" s="35">
        <v>5</v>
      </c>
      <c r="C7" s="36">
        <v>20.399999999999999</v>
      </c>
      <c r="D7" s="168"/>
      <c r="E7" s="10">
        <v>0</v>
      </c>
      <c r="F7" s="115">
        <f>E7/B7*100</f>
        <v>0</v>
      </c>
      <c r="G7" s="10">
        <v>3</v>
      </c>
      <c r="H7" s="115">
        <f t="shared" si="0"/>
        <v>60</v>
      </c>
      <c r="I7" s="10">
        <v>2</v>
      </c>
      <c r="J7" s="115">
        <f t="shared" si="1"/>
        <v>40</v>
      </c>
      <c r="K7" s="10">
        <v>0</v>
      </c>
      <c r="L7" s="115">
        <f t="shared" si="2"/>
        <v>0</v>
      </c>
      <c r="M7" s="36">
        <v>3.4</v>
      </c>
      <c r="N7" s="689"/>
    </row>
    <row r="8" spans="1:14" ht="15.6">
      <c r="A8" s="73" t="s">
        <v>0</v>
      </c>
      <c r="B8" s="35">
        <v>27</v>
      </c>
      <c r="C8" s="36">
        <v>19.2</v>
      </c>
      <c r="D8" s="168"/>
      <c r="E8" s="10">
        <v>4</v>
      </c>
      <c r="F8" s="115">
        <f>E8/B8*100</f>
        <v>14.814814814814813</v>
      </c>
      <c r="G8" s="10">
        <v>15</v>
      </c>
      <c r="H8" s="115">
        <f t="shared" si="0"/>
        <v>55.555555555555557</v>
      </c>
      <c r="I8" s="10">
        <v>8</v>
      </c>
      <c r="J8" s="115">
        <f t="shared" si="1"/>
        <v>29.629629629629626</v>
      </c>
      <c r="K8" s="10">
        <v>0</v>
      </c>
      <c r="L8" s="115">
        <f t="shared" si="2"/>
        <v>0</v>
      </c>
      <c r="M8" s="36">
        <v>3.1</v>
      </c>
      <c r="N8" s="689"/>
    </row>
    <row r="9" spans="1:14" ht="15.6">
      <c r="A9" s="73" t="s">
        <v>9</v>
      </c>
      <c r="B9" s="35">
        <v>9</v>
      </c>
      <c r="C9" s="36">
        <v>23.1</v>
      </c>
      <c r="D9" s="168"/>
      <c r="E9" s="10">
        <v>1</v>
      </c>
      <c r="F9" s="115">
        <f>E9/B9*100</f>
        <v>11.111111111111111</v>
      </c>
      <c r="G9" s="10">
        <v>5</v>
      </c>
      <c r="H9" s="115">
        <f t="shared" si="0"/>
        <v>55.555555555555557</v>
      </c>
      <c r="I9" s="10">
        <v>2</v>
      </c>
      <c r="J9" s="115">
        <f t="shared" si="1"/>
        <v>22.222222222222221</v>
      </c>
      <c r="K9" s="10">
        <v>1</v>
      </c>
      <c r="L9" s="115">
        <f t="shared" si="2"/>
        <v>11.111111111111111</v>
      </c>
      <c r="M9" s="36">
        <v>3.3</v>
      </c>
      <c r="N9" s="689"/>
    </row>
    <row r="10" spans="1:14" ht="15.6">
      <c r="A10" s="73" t="s">
        <v>1</v>
      </c>
      <c r="B10" s="35">
        <v>4</v>
      </c>
      <c r="C10" s="36">
        <v>19.3</v>
      </c>
      <c r="D10" s="168"/>
      <c r="E10" s="10">
        <v>1</v>
      </c>
      <c r="F10" s="115">
        <f>E10/B10*100</f>
        <v>25</v>
      </c>
      <c r="G10" s="10">
        <v>2</v>
      </c>
      <c r="H10" s="115">
        <f t="shared" si="0"/>
        <v>50</v>
      </c>
      <c r="I10" s="10">
        <v>1</v>
      </c>
      <c r="J10" s="115">
        <f t="shared" si="1"/>
        <v>25</v>
      </c>
      <c r="K10" s="10">
        <v>0</v>
      </c>
      <c r="L10" s="115">
        <f t="shared" si="2"/>
        <v>0</v>
      </c>
      <c r="M10" s="36">
        <v>3</v>
      </c>
      <c r="N10" s="689"/>
    </row>
    <row r="11" spans="1:14" ht="15.6">
      <c r="A11" s="73" t="s">
        <v>10</v>
      </c>
      <c r="B11" s="35">
        <v>3</v>
      </c>
      <c r="C11" s="36">
        <v>20.7</v>
      </c>
      <c r="D11" s="168"/>
      <c r="E11" s="10">
        <v>0</v>
      </c>
      <c r="F11" s="115">
        <f>E11/B11*100</f>
        <v>0</v>
      </c>
      <c r="G11" s="10">
        <v>2</v>
      </c>
      <c r="H11" s="115">
        <f t="shared" si="0"/>
        <v>66.666666666666657</v>
      </c>
      <c r="I11" s="10">
        <v>1</v>
      </c>
      <c r="J11" s="115">
        <f t="shared" si="1"/>
        <v>33.333333333333329</v>
      </c>
      <c r="K11" s="10">
        <v>0</v>
      </c>
      <c r="L11" s="115">
        <f t="shared" si="2"/>
        <v>0</v>
      </c>
      <c r="M11" s="36">
        <v>3.3</v>
      </c>
      <c r="N11" s="689"/>
    </row>
    <row r="12" spans="1:14" ht="15.6">
      <c r="A12" s="74" t="s">
        <v>39</v>
      </c>
      <c r="B12" s="35"/>
      <c r="C12" s="36"/>
      <c r="D12" s="168"/>
      <c r="E12" s="10"/>
      <c r="F12" s="115"/>
      <c r="G12" s="10"/>
      <c r="H12" s="115"/>
      <c r="I12" s="10"/>
      <c r="J12" s="115"/>
      <c r="K12" s="10"/>
      <c r="L12" s="115"/>
      <c r="M12" s="36"/>
      <c r="N12" s="689"/>
    </row>
    <row r="13" spans="1:14" s="162" customFormat="1" ht="16.2" thickBot="1">
      <c r="A13" s="161" t="s">
        <v>180</v>
      </c>
      <c r="B13" s="53">
        <v>6</v>
      </c>
      <c r="C13" s="54">
        <v>19.8</v>
      </c>
      <c r="D13" s="126"/>
      <c r="E13" s="55">
        <v>1</v>
      </c>
      <c r="F13" s="116">
        <f>E13/B13*100</f>
        <v>16.666666666666664</v>
      </c>
      <c r="G13" s="55">
        <v>3</v>
      </c>
      <c r="H13" s="116">
        <f t="shared" si="0"/>
        <v>50</v>
      </c>
      <c r="I13" s="55">
        <v>2</v>
      </c>
      <c r="J13" s="116">
        <f t="shared" si="1"/>
        <v>33.333333333333329</v>
      </c>
      <c r="K13" s="55">
        <v>0</v>
      </c>
      <c r="L13" s="116">
        <f t="shared" si="2"/>
        <v>0</v>
      </c>
      <c r="M13" s="54">
        <v>3.2</v>
      </c>
      <c r="N13" s="689"/>
    </row>
    <row r="14" spans="1:14" ht="22.5" customHeight="1" thickBot="1">
      <c r="A14" s="305" t="s">
        <v>11</v>
      </c>
      <c r="B14" s="102">
        <f>SUM(B3:B13)</f>
        <v>73</v>
      </c>
      <c r="C14" s="106">
        <v>17.600000000000001</v>
      </c>
      <c r="D14" s="102"/>
      <c r="E14" s="306">
        <f>SUM(E3:E13)</f>
        <v>21</v>
      </c>
      <c r="F14" s="117">
        <f>E14/B14*100</f>
        <v>28.767123287671232</v>
      </c>
      <c r="G14" s="110">
        <f>SUM(G3:G13)</f>
        <v>33</v>
      </c>
      <c r="H14" s="119">
        <f t="shared" si="0"/>
        <v>45.205479452054789</v>
      </c>
      <c r="I14" s="103">
        <f>SUM(I3:I13)</f>
        <v>18</v>
      </c>
      <c r="J14" s="119">
        <f t="shared" si="1"/>
        <v>24.657534246575342</v>
      </c>
      <c r="K14" s="103">
        <f>SUM(K3:K13)</f>
        <v>1</v>
      </c>
      <c r="L14" s="122">
        <f t="shared" si="2"/>
        <v>1.3698630136986301</v>
      </c>
      <c r="M14" s="248">
        <v>3</v>
      </c>
      <c r="N14" s="689"/>
    </row>
    <row r="15" spans="1:14" ht="28.2" thickBot="1">
      <c r="A15" s="305" t="s">
        <v>28</v>
      </c>
      <c r="B15" s="105">
        <f>SUM(B3,B5,B6,B7,B8,B9,B10,B11,B12,B13)</f>
        <v>56</v>
      </c>
      <c r="C15" s="307">
        <v>20.399999999999999</v>
      </c>
      <c r="D15" s="308"/>
      <c r="E15" s="105">
        <f>SUM(E3,E5,E6,E7,E8,E9,E10,E11,E12,E13)</f>
        <v>7</v>
      </c>
      <c r="F15" s="117">
        <f>E15/B15*100</f>
        <v>12.5</v>
      </c>
      <c r="G15" s="110">
        <f>SUM(G3,G5,G6,G7,G8,G9,G10,G11,G12,G13)</f>
        <v>30</v>
      </c>
      <c r="H15" s="119">
        <f t="shared" si="0"/>
        <v>53.571428571428569</v>
      </c>
      <c r="I15" s="103">
        <f>SUM(I3,I5,I6,I7,I8,I9,I10,I11,I12,I13)</f>
        <v>18</v>
      </c>
      <c r="J15" s="119">
        <f t="shared" si="1"/>
        <v>32.142857142857146</v>
      </c>
      <c r="K15" s="103">
        <f>SUM(K3,K5,K6,K7,K8,K9,K10,K11,K12,K13)</f>
        <v>1</v>
      </c>
      <c r="L15" s="122">
        <f t="shared" si="2"/>
        <v>1.7857142857142856</v>
      </c>
      <c r="M15" s="307">
        <v>3.2</v>
      </c>
      <c r="N15" s="689"/>
    </row>
    <row r="16" spans="1:14" ht="15.6">
      <c r="A16" s="171" t="s">
        <v>12</v>
      </c>
      <c r="B16" s="99"/>
      <c r="C16" s="100"/>
      <c r="D16" s="170"/>
      <c r="E16" s="101"/>
      <c r="F16" s="118"/>
      <c r="G16" s="101"/>
      <c r="H16" s="118"/>
      <c r="I16" s="101"/>
      <c r="J16" s="118"/>
      <c r="K16" s="101"/>
      <c r="L16" s="118"/>
      <c r="M16" s="100"/>
      <c r="N16" s="689"/>
    </row>
    <row r="17" spans="1:14" ht="15.6">
      <c r="A17" s="400" t="s">
        <v>13</v>
      </c>
      <c r="B17" s="35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89"/>
    </row>
    <row r="18" spans="1:14" ht="15.6">
      <c r="A18" s="400" t="s">
        <v>14</v>
      </c>
      <c r="B18" s="35">
        <v>1</v>
      </c>
      <c r="C18" s="36">
        <v>27</v>
      </c>
      <c r="D18" s="168"/>
      <c r="E18" s="10">
        <v>0</v>
      </c>
      <c r="F18" s="115">
        <f>E18/B18*100</f>
        <v>0</v>
      </c>
      <c r="G18" s="10">
        <v>0</v>
      </c>
      <c r="H18" s="115">
        <f t="shared" si="0"/>
        <v>0</v>
      </c>
      <c r="I18" s="10">
        <v>1</v>
      </c>
      <c r="J18" s="115">
        <f t="shared" si="1"/>
        <v>100</v>
      </c>
      <c r="K18" s="10">
        <v>0</v>
      </c>
      <c r="L18" s="115">
        <f t="shared" si="2"/>
        <v>0</v>
      </c>
      <c r="M18" s="36">
        <v>4</v>
      </c>
      <c r="N18" s="689"/>
    </row>
    <row r="19" spans="1:14" ht="15.6">
      <c r="A19" s="400" t="s">
        <v>77</v>
      </c>
      <c r="B19" s="35">
        <v>1</v>
      </c>
      <c r="C19" s="36">
        <v>15</v>
      </c>
      <c r="D19" s="168"/>
      <c r="E19" s="10">
        <v>0</v>
      </c>
      <c r="F19" s="115">
        <f>E19/B19*100</f>
        <v>0</v>
      </c>
      <c r="G19" s="10">
        <v>1</v>
      </c>
      <c r="H19" s="115">
        <f t="shared" si="0"/>
        <v>100</v>
      </c>
      <c r="I19" s="10">
        <v>0</v>
      </c>
      <c r="J19" s="115">
        <f t="shared" si="1"/>
        <v>0</v>
      </c>
      <c r="K19" s="10">
        <v>0</v>
      </c>
      <c r="L19" s="115">
        <f t="shared" si="2"/>
        <v>0</v>
      </c>
      <c r="M19" s="36">
        <v>3</v>
      </c>
      <c r="N19" s="689"/>
    </row>
    <row r="20" spans="1:14" ht="15.6">
      <c r="A20" s="400" t="s">
        <v>15</v>
      </c>
      <c r="B20" s="35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89"/>
    </row>
    <row r="21" spans="1:14" ht="15.6">
      <c r="A21" s="400" t="s">
        <v>16</v>
      </c>
      <c r="B21" s="35">
        <v>4</v>
      </c>
      <c r="C21" s="36">
        <v>16.8</v>
      </c>
      <c r="D21" s="168"/>
      <c r="E21" s="10">
        <v>1</v>
      </c>
      <c r="F21" s="115">
        <f>E21/B21*100</f>
        <v>25</v>
      </c>
      <c r="G21" s="10">
        <v>2</v>
      </c>
      <c r="H21" s="115">
        <f t="shared" si="0"/>
        <v>50</v>
      </c>
      <c r="I21" s="10">
        <v>1</v>
      </c>
      <c r="J21" s="115">
        <f t="shared" si="1"/>
        <v>25</v>
      </c>
      <c r="K21" s="10">
        <v>0</v>
      </c>
      <c r="L21" s="115">
        <f t="shared" si="2"/>
        <v>0</v>
      </c>
      <c r="M21" s="36">
        <v>3</v>
      </c>
      <c r="N21" s="689"/>
    </row>
    <row r="22" spans="1:14" ht="15.6">
      <c r="A22" s="400" t="s">
        <v>17</v>
      </c>
      <c r="B22" s="35"/>
      <c r="C22" s="36"/>
      <c r="D22" s="168"/>
      <c r="E22" s="10"/>
      <c r="F22" s="115"/>
      <c r="G22" s="10"/>
      <c r="H22" s="115"/>
      <c r="I22" s="10"/>
      <c r="J22" s="115"/>
      <c r="K22" s="10"/>
      <c r="L22" s="115"/>
      <c r="M22" s="36"/>
      <c r="N22" s="689"/>
    </row>
    <row r="23" spans="1:14" ht="15.6">
      <c r="A23" s="400" t="s">
        <v>18</v>
      </c>
      <c r="B23" s="35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89"/>
    </row>
    <row r="24" spans="1:14" ht="15.6">
      <c r="A24" s="400" t="s">
        <v>19</v>
      </c>
      <c r="B24" s="35">
        <v>6</v>
      </c>
      <c r="C24" s="36">
        <v>17.600000000000001</v>
      </c>
      <c r="D24" s="168"/>
      <c r="E24" s="10">
        <v>1</v>
      </c>
      <c r="F24" s="115">
        <f>E24/B24*100</f>
        <v>16.666666666666664</v>
      </c>
      <c r="G24" s="10">
        <v>3</v>
      </c>
      <c r="H24" s="115">
        <f t="shared" si="0"/>
        <v>50</v>
      </c>
      <c r="I24" s="10">
        <v>2</v>
      </c>
      <c r="J24" s="115">
        <f t="shared" si="1"/>
        <v>33.333333333333329</v>
      </c>
      <c r="K24" s="10">
        <v>0</v>
      </c>
      <c r="L24" s="115">
        <f t="shared" si="2"/>
        <v>0</v>
      </c>
      <c r="M24" s="36">
        <v>3.2</v>
      </c>
      <c r="N24" s="689"/>
    </row>
    <row r="25" spans="1:14" ht="15.6">
      <c r="A25" s="400" t="s">
        <v>20</v>
      </c>
      <c r="B25" s="35">
        <v>2</v>
      </c>
      <c r="C25" s="36">
        <v>16.5</v>
      </c>
      <c r="D25" s="168"/>
      <c r="E25" s="10">
        <v>0</v>
      </c>
      <c r="F25" s="115">
        <f>E25/B25*100</f>
        <v>0</v>
      </c>
      <c r="G25" s="10">
        <v>2</v>
      </c>
      <c r="H25" s="115">
        <f t="shared" si="0"/>
        <v>100</v>
      </c>
      <c r="I25" s="10">
        <v>0</v>
      </c>
      <c r="J25" s="115">
        <f t="shared" si="1"/>
        <v>0</v>
      </c>
      <c r="K25" s="10">
        <v>0</v>
      </c>
      <c r="L25" s="115">
        <f t="shared" si="2"/>
        <v>0</v>
      </c>
      <c r="M25" s="36">
        <v>3</v>
      </c>
      <c r="N25" s="689"/>
    </row>
    <row r="26" spans="1:14" ht="15.6">
      <c r="A26" s="400" t="s">
        <v>21</v>
      </c>
      <c r="B26" s="35">
        <v>2</v>
      </c>
      <c r="C26" s="36">
        <v>20</v>
      </c>
      <c r="D26" s="168"/>
      <c r="E26" s="10">
        <v>0</v>
      </c>
      <c r="F26" s="115">
        <f>E26/B26*100</f>
        <v>0</v>
      </c>
      <c r="G26" s="10">
        <v>2</v>
      </c>
      <c r="H26" s="115">
        <f t="shared" si="0"/>
        <v>100</v>
      </c>
      <c r="I26" s="10">
        <v>0</v>
      </c>
      <c r="J26" s="115">
        <f t="shared" si="1"/>
        <v>0</v>
      </c>
      <c r="K26" s="10">
        <v>0</v>
      </c>
      <c r="L26" s="115">
        <f t="shared" si="2"/>
        <v>0</v>
      </c>
      <c r="M26" s="36">
        <v>3</v>
      </c>
      <c r="N26" s="689"/>
    </row>
    <row r="27" spans="1:14" ht="15.6">
      <c r="A27" s="171" t="s">
        <v>22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89"/>
    </row>
    <row r="28" spans="1:14" ht="15.6">
      <c r="A28" s="171" t="s">
        <v>41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89"/>
    </row>
    <row r="29" spans="1:14" ht="15.6">
      <c r="A29" s="171" t="s">
        <v>181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89"/>
    </row>
    <row r="30" spans="1:14" ht="15.6">
      <c r="A30" s="171" t="s">
        <v>182</v>
      </c>
      <c r="B30" s="35"/>
      <c r="C30" s="36"/>
      <c r="D30" s="168"/>
      <c r="E30" s="10"/>
      <c r="F30" s="115"/>
      <c r="G30" s="10"/>
      <c r="H30" s="115"/>
      <c r="I30" s="10"/>
      <c r="J30" s="115"/>
      <c r="K30" s="10"/>
      <c r="L30" s="115"/>
      <c r="M30" s="36"/>
      <c r="N30" s="689"/>
    </row>
    <row r="31" spans="1:14" ht="15.6">
      <c r="A31" s="171" t="s">
        <v>23</v>
      </c>
      <c r="B31" s="35">
        <v>2</v>
      </c>
      <c r="C31" s="36">
        <v>16.5</v>
      </c>
      <c r="D31" s="168"/>
      <c r="E31" s="10">
        <v>0</v>
      </c>
      <c r="F31" s="115">
        <f>E31/B31*100</f>
        <v>0</v>
      </c>
      <c r="G31" s="10">
        <v>2</v>
      </c>
      <c r="H31" s="115">
        <f t="shared" si="0"/>
        <v>100</v>
      </c>
      <c r="I31" s="10">
        <v>0</v>
      </c>
      <c r="J31" s="115">
        <f t="shared" si="1"/>
        <v>0</v>
      </c>
      <c r="K31" s="10">
        <v>0</v>
      </c>
      <c r="L31" s="115">
        <f t="shared" si="2"/>
        <v>0</v>
      </c>
      <c r="M31" s="36">
        <v>3</v>
      </c>
      <c r="N31" s="689"/>
    </row>
    <row r="32" spans="1:14" ht="15.6">
      <c r="A32" s="171" t="s">
        <v>24</v>
      </c>
      <c r="B32" s="35"/>
      <c r="C32" s="36"/>
      <c r="D32" s="168"/>
      <c r="E32" s="10"/>
      <c r="F32" s="115"/>
      <c r="G32" s="10"/>
      <c r="H32" s="115"/>
      <c r="I32" s="10"/>
      <c r="J32" s="115"/>
      <c r="K32" s="10"/>
      <c r="L32" s="115"/>
      <c r="M32" s="36"/>
      <c r="N32" s="689"/>
    </row>
    <row r="33" spans="1:14" ht="15.6">
      <c r="A33" s="171" t="s">
        <v>25</v>
      </c>
      <c r="B33" s="35"/>
      <c r="C33" s="36"/>
      <c r="D33" s="168"/>
      <c r="E33" s="10"/>
      <c r="F33" s="115"/>
      <c r="G33" s="10"/>
      <c r="H33" s="115"/>
      <c r="I33" s="10"/>
      <c r="J33" s="115"/>
      <c r="K33" s="10"/>
      <c r="L33" s="115"/>
      <c r="M33" s="36"/>
      <c r="N33" s="689"/>
    </row>
    <row r="34" spans="1:14" ht="16.2" thickBot="1">
      <c r="A34" s="171" t="s">
        <v>183</v>
      </c>
      <c r="B34" s="53"/>
      <c r="C34" s="54"/>
      <c r="D34" s="126"/>
      <c r="E34" s="55"/>
      <c r="F34" s="116"/>
      <c r="G34" s="55"/>
      <c r="H34" s="116"/>
      <c r="I34" s="55"/>
      <c r="J34" s="116"/>
      <c r="K34" s="55"/>
      <c r="L34" s="116"/>
      <c r="M34" s="54"/>
      <c r="N34" s="689"/>
    </row>
    <row r="35" spans="1:14" ht="28.5" customHeight="1" thickBot="1">
      <c r="A35" s="309" t="s">
        <v>26</v>
      </c>
      <c r="B35" s="103">
        <f>SUM(B16:B34)</f>
        <v>18</v>
      </c>
      <c r="C35" s="106">
        <v>17.8</v>
      </c>
      <c r="D35" s="103"/>
      <c r="E35" s="103">
        <f>SUM(E16:E34)</f>
        <v>2</v>
      </c>
      <c r="F35" s="119">
        <f>E35/B35*100</f>
        <v>11.111111111111111</v>
      </c>
      <c r="G35" s="103">
        <f>SUM(G16:G34)</f>
        <v>12</v>
      </c>
      <c r="H35" s="119">
        <f t="shared" si="0"/>
        <v>66.666666666666657</v>
      </c>
      <c r="I35" s="103">
        <f>SUM(I16:I34)</f>
        <v>4</v>
      </c>
      <c r="J35" s="119">
        <f t="shared" si="1"/>
        <v>22.222222222222221</v>
      </c>
      <c r="K35" s="103">
        <f>SUM(K16:K34)</f>
        <v>0</v>
      </c>
      <c r="L35" s="122">
        <f t="shared" si="2"/>
        <v>0</v>
      </c>
      <c r="M35" s="106">
        <v>3.1</v>
      </c>
      <c r="N35" s="689"/>
    </row>
    <row r="36" spans="1:14" ht="28.2" thickBot="1">
      <c r="A36" s="309" t="s">
        <v>29</v>
      </c>
      <c r="B36" s="614">
        <f>SUM(B16,B17,B18,B19,B20,B21,B22,B23,B24,B25,B26,B27,B28,B29,B30,B31,B32,B33,B34)</f>
        <v>18</v>
      </c>
      <c r="C36" s="307">
        <v>17.8</v>
      </c>
      <c r="D36" s="615"/>
      <c r="E36" s="310">
        <f>SUM(E16,E17,E18,E19,E20,E21,E22,E23,E24,E25,E26,E27,E28,E29,E30,E31,E32,E33,E34)</f>
        <v>2</v>
      </c>
      <c r="F36" s="311">
        <f>E36/B36*100</f>
        <v>11.111111111111111</v>
      </c>
      <c r="G36" s="310">
        <f>SUM(G16,G17,G18,G19,G20,G21,G22,G23,G24,G25,G26,G27,G28,G29,G30,G31,G32,G33,G34)</f>
        <v>12</v>
      </c>
      <c r="H36" s="311">
        <f t="shared" si="0"/>
        <v>66.666666666666657</v>
      </c>
      <c r="I36" s="310">
        <f>SUM(I16,I17,I18,I19,I20,I21,I22,I23,I24,I25,I26,I27,I28,I29,I30,I31,I32,I33,I34)</f>
        <v>4</v>
      </c>
      <c r="J36" s="311">
        <f t="shared" si="1"/>
        <v>22.222222222222221</v>
      </c>
      <c r="K36" s="310">
        <f>SUM(K16,K17,K18,K19,K20,K21,K22,K23,K24,K25,K26,K27,K28,K29,K30,K31,K32,K33,K34)</f>
        <v>0</v>
      </c>
      <c r="L36" s="312">
        <f t="shared" si="2"/>
        <v>0</v>
      </c>
      <c r="M36" s="307">
        <v>3.1</v>
      </c>
      <c r="N36" s="689"/>
    </row>
    <row r="37" spans="1:14" ht="27" customHeight="1" thickBot="1">
      <c r="A37" s="104" t="s">
        <v>61</v>
      </c>
      <c r="B37" s="107">
        <f>SUM(B14,B35)</f>
        <v>91</v>
      </c>
      <c r="C37" s="108">
        <v>17.7</v>
      </c>
      <c r="D37" s="107"/>
      <c r="E37" s="107">
        <f>SUM(E14,E35)</f>
        <v>23</v>
      </c>
      <c r="F37" s="120">
        <f>E37/B37*100</f>
        <v>25.274725274725274</v>
      </c>
      <c r="G37" s="107">
        <f>SUM(G14,G35)</f>
        <v>45</v>
      </c>
      <c r="H37" s="120">
        <f t="shared" si="0"/>
        <v>49.450549450549453</v>
      </c>
      <c r="I37" s="107">
        <f>SUM(I14,I35)</f>
        <v>22</v>
      </c>
      <c r="J37" s="120">
        <f t="shared" si="1"/>
        <v>24.175824175824175</v>
      </c>
      <c r="K37" s="107">
        <f>SUM(K14,K35)</f>
        <v>1</v>
      </c>
      <c r="L37" s="123">
        <f t="shared" si="2"/>
        <v>1.098901098901099</v>
      </c>
      <c r="M37" s="250">
        <v>3</v>
      </c>
      <c r="N37" s="689"/>
    </row>
    <row r="38" spans="1:14" ht="25.5" customHeight="1" thickBot="1">
      <c r="A38" s="89" t="s">
        <v>36</v>
      </c>
      <c r="B38" s="313">
        <f>SUM(B15,B36)</f>
        <v>74</v>
      </c>
      <c r="C38" s="127">
        <v>19.8</v>
      </c>
      <c r="D38" s="314"/>
      <c r="E38" s="109">
        <f>SUM(E15,E36)</f>
        <v>9</v>
      </c>
      <c r="F38" s="120">
        <f>E38/B38*100</f>
        <v>12.162162162162163</v>
      </c>
      <c r="G38" s="109">
        <f>SUM(G15,G36)</f>
        <v>42</v>
      </c>
      <c r="H38" s="120">
        <f t="shared" si="0"/>
        <v>56.756756756756758</v>
      </c>
      <c r="I38" s="109">
        <f>SUM(I15,I36)</f>
        <v>22</v>
      </c>
      <c r="J38" s="120">
        <f t="shared" si="1"/>
        <v>29.72972972972973</v>
      </c>
      <c r="K38" s="109">
        <f>SUM(K15,K36)</f>
        <v>1</v>
      </c>
      <c r="L38" s="123">
        <f t="shared" si="2"/>
        <v>1.3513513513513513</v>
      </c>
      <c r="M38" s="127">
        <v>3.2</v>
      </c>
      <c r="N38" s="689"/>
    </row>
    <row r="39" spans="1:14" ht="25.5" customHeight="1" thickBot="1">
      <c r="A39" s="251" t="s">
        <v>167</v>
      </c>
      <c r="B39" s="255"/>
      <c r="C39" s="315"/>
      <c r="D39" s="255"/>
      <c r="E39" s="255"/>
      <c r="F39" s="256"/>
      <c r="G39" s="255"/>
      <c r="H39" s="256"/>
      <c r="I39" s="255"/>
      <c r="J39" s="256"/>
      <c r="K39" s="255"/>
      <c r="L39" s="256"/>
      <c r="M39" s="257"/>
      <c r="N39" s="240"/>
    </row>
  </sheetData>
  <mergeCells count="2">
    <mergeCell ref="A1:N1"/>
    <mergeCell ref="N3:N38"/>
  </mergeCells>
  <pageMargins left="0.59055118110236227" right="0" top="0.59055118110236227" bottom="0" header="0.43307086614173229" footer="0.51181102362204722"/>
  <pageSetup paperSize="9" scale="57" orientation="landscape" horizontalDpi="4294967294" r:id="rId1"/>
  <headerFooter alignWithMargins="0">
    <oddHeader>&amp;R&amp;A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2"/>
  </sheetPr>
  <dimension ref="A1:N39"/>
  <sheetViews>
    <sheetView topLeftCell="A4" zoomScale="73" zoomScaleNormal="73" workbookViewId="0">
      <selection sqref="A1:N1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 thickBot="1">
      <c r="A1" s="690" t="s">
        <v>256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7" thickBot="1">
      <c r="A2" s="242" t="s">
        <v>40</v>
      </c>
      <c r="B2" s="243" t="s">
        <v>43</v>
      </c>
      <c r="C2" s="243" t="s">
        <v>44</v>
      </c>
      <c r="D2" s="243" t="s">
        <v>45</v>
      </c>
      <c r="E2" s="243">
        <v>2</v>
      </c>
      <c r="F2" s="244" t="s">
        <v>46</v>
      </c>
      <c r="G2" s="243">
        <v>3</v>
      </c>
      <c r="H2" s="244" t="s">
        <v>47</v>
      </c>
      <c r="I2" s="243">
        <v>4</v>
      </c>
      <c r="J2" s="244" t="s">
        <v>48</v>
      </c>
      <c r="K2" s="243">
        <v>5</v>
      </c>
      <c r="L2" s="244" t="s">
        <v>49</v>
      </c>
      <c r="M2" s="245" t="s">
        <v>50</v>
      </c>
      <c r="N2" s="241" t="s">
        <v>188</v>
      </c>
    </row>
    <row r="3" spans="1:14" ht="15.6">
      <c r="A3" s="73" t="s">
        <v>6</v>
      </c>
      <c r="B3" s="504"/>
      <c r="C3" s="36"/>
      <c r="D3" s="168"/>
      <c r="E3" s="10"/>
      <c r="F3" s="115"/>
      <c r="G3" s="10"/>
      <c r="H3" s="115"/>
      <c r="I3" s="10"/>
      <c r="J3" s="115"/>
      <c r="K3" s="10"/>
      <c r="L3" s="115"/>
      <c r="M3" s="246"/>
      <c r="N3" s="688"/>
    </row>
    <row r="4" spans="1:14" ht="31.2">
      <c r="A4" s="73" t="s">
        <v>7</v>
      </c>
      <c r="B4" s="506">
        <v>18</v>
      </c>
      <c r="C4" s="36">
        <v>11</v>
      </c>
      <c r="D4" s="168"/>
      <c r="E4" s="10">
        <v>11</v>
      </c>
      <c r="F4" s="115">
        <f>E4/B4*100</f>
        <v>61.111111111111114</v>
      </c>
      <c r="G4" s="10">
        <v>7</v>
      </c>
      <c r="H4" s="115">
        <f>G4/B4*100</f>
        <v>38.888888888888893</v>
      </c>
      <c r="I4" s="10">
        <v>0</v>
      </c>
      <c r="J4" s="115">
        <f>I4/B4*100</f>
        <v>0</v>
      </c>
      <c r="K4" s="10">
        <v>0</v>
      </c>
      <c r="L4" s="115">
        <f>K4/B4*100</f>
        <v>0</v>
      </c>
      <c r="M4" s="246">
        <v>2.4</v>
      </c>
      <c r="N4" s="689"/>
    </row>
    <row r="5" spans="1:14" ht="15.6">
      <c r="A5" s="73" t="s">
        <v>8</v>
      </c>
      <c r="B5" s="507"/>
      <c r="C5" s="36"/>
      <c r="D5" s="168"/>
      <c r="E5" s="10"/>
      <c r="F5" s="115"/>
      <c r="G5" s="10"/>
      <c r="H5" s="115"/>
      <c r="I5" s="10"/>
      <c r="J5" s="115"/>
      <c r="K5" s="10"/>
      <c r="L5" s="115"/>
      <c r="M5" s="36"/>
      <c r="N5" s="689"/>
    </row>
    <row r="6" spans="1:14" ht="15.6">
      <c r="A6" s="73" t="s">
        <v>37</v>
      </c>
      <c r="B6" s="35"/>
      <c r="C6" s="36"/>
      <c r="D6" s="168"/>
      <c r="E6" s="10"/>
      <c r="F6" s="115"/>
      <c r="G6" s="10"/>
      <c r="H6" s="115"/>
      <c r="I6" s="10"/>
      <c r="J6" s="115"/>
      <c r="K6" s="10"/>
      <c r="L6" s="115"/>
      <c r="M6" s="36"/>
      <c r="N6" s="689"/>
    </row>
    <row r="7" spans="1:14" ht="15.6">
      <c r="A7" s="73" t="s">
        <v>38</v>
      </c>
      <c r="B7" s="35">
        <v>2</v>
      </c>
      <c r="C7" s="36">
        <v>24.5</v>
      </c>
      <c r="D7" s="168"/>
      <c r="E7" s="10">
        <v>0</v>
      </c>
      <c r="F7" s="115">
        <f>E7/B7*100</f>
        <v>0</v>
      </c>
      <c r="G7" s="10">
        <v>0</v>
      </c>
      <c r="H7" s="115">
        <f>G7/B7*100</f>
        <v>0</v>
      </c>
      <c r="I7" s="10">
        <v>2</v>
      </c>
      <c r="J7" s="115">
        <f>I7/B7*100</f>
        <v>100</v>
      </c>
      <c r="K7" s="10">
        <v>0</v>
      </c>
      <c r="L7" s="115">
        <f>K7/B7*100</f>
        <v>0</v>
      </c>
      <c r="M7" s="36">
        <v>4</v>
      </c>
      <c r="N7" s="689"/>
    </row>
    <row r="8" spans="1:14" ht="15.6">
      <c r="A8" s="73" t="s">
        <v>0</v>
      </c>
      <c r="B8" s="35">
        <v>2</v>
      </c>
      <c r="C8" s="36">
        <v>30</v>
      </c>
      <c r="D8" s="168"/>
      <c r="E8" s="10">
        <v>0</v>
      </c>
      <c r="F8" s="115">
        <f>E8/B8*100</f>
        <v>0</v>
      </c>
      <c r="G8" s="10">
        <v>0</v>
      </c>
      <c r="H8" s="115">
        <f>G8/B8*100</f>
        <v>0</v>
      </c>
      <c r="I8" s="10">
        <v>0</v>
      </c>
      <c r="J8" s="115">
        <f>I8/B8*100</f>
        <v>0</v>
      </c>
      <c r="K8" s="10">
        <v>2</v>
      </c>
      <c r="L8" s="115">
        <f>K8/B8*100</f>
        <v>100</v>
      </c>
      <c r="M8" s="36">
        <v>5</v>
      </c>
      <c r="N8" s="689"/>
    </row>
    <row r="9" spans="1:14" ht="15.6">
      <c r="A9" s="73" t="s">
        <v>9</v>
      </c>
      <c r="B9" s="35">
        <v>6</v>
      </c>
      <c r="C9" s="36">
        <v>22</v>
      </c>
      <c r="D9" s="168"/>
      <c r="E9" s="10">
        <v>0</v>
      </c>
      <c r="F9" s="115">
        <f>E9/B9*100</f>
        <v>0</v>
      </c>
      <c r="G9" s="10">
        <v>1</v>
      </c>
      <c r="H9" s="115">
        <f>G9/B9*100</f>
        <v>16.666666666666664</v>
      </c>
      <c r="I9" s="10">
        <v>4</v>
      </c>
      <c r="J9" s="115">
        <f>I9/B9*100</f>
        <v>66.666666666666657</v>
      </c>
      <c r="K9" s="10">
        <v>1</v>
      </c>
      <c r="L9" s="115">
        <f>K9/B9*100</f>
        <v>16.666666666666664</v>
      </c>
      <c r="M9" s="36">
        <v>4</v>
      </c>
      <c r="N9" s="689"/>
    </row>
    <row r="10" spans="1:14" ht="15.6">
      <c r="A10" s="73" t="s">
        <v>1</v>
      </c>
      <c r="B10" s="35"/>
      <c r="C10" s="36"/>
      <c r="D10" s="168"/>
      <c r="E10" s="10"/>
      <c r="F10" s="115"/>
      <c r="G10" s="10"/>
      <c r="H10" s="115"/>
      <c r="I10" s="10"/>
      <c r="J10" s="115"/>
      <c r="K10" s="10"/>
      <c r="L10" s="115"/>
      <c r="M10" s="36"/>
      <c r="N10" s="689"/>
    </row>
    <row r="11" spans="1:14" ht="15.6">
      <c r="A11" s="73" t="s">
        <v>10</v>
      </c>
      <c r="B11" s="35"/>
      <c r="C11" s="36"/>
      <c r="D11" s="168"/>
      <c r="E11" s="10"/>
      <c r="F11" s="115"/>
      <c r="G11" s="10"/>
      <c r="H11" s="115"/>
      <c r="I11" s="10"/>
      <c r="J11" s="115"/>
      <c r="K11" s="10"/>
      <c r="L11" s="115"/>
      <c r="M11" s="36"/>
      <c r="N11" s="689"/>
    </row>
    <row r="12" spans="1:14" ht="15.6">
      <c r="A12" s="74" t="s">
        <v>39</v>
      </c>
      <c r="B12" s="35"/>
      <c r="C12" s="36"/>
      <c r="D12" s="168"/>
      <c r="E12" s="10"/>
      <c r="F12" s="115"/>
      <c r="G12" s="10"/>
      <c r="H12" s="115"/>
      <c r="I12" s="10"/>
      <c r="J12" s="115"/>
      <c r="K12" s="10"/>
      <c r="L12" s="115"/>
      <c r="M12" s="36"/>
      <c r="N12" s="689"/>
    </row>
    <row r="13" spans="1:14" s="162" customFormat="1" ht="16.2" thickBot="1">
      <c r="A13" s="161" t="s">
        <v>180</v>
      </c>
      <c r="B13" s="53">
        <v>4</v>
      </c>
      <c r="C13" s="54">
        <v>13</v>
      </c>
      <c r="D13" s="126"/>
      <c r="E13" s="55">
        <v>2</v>
      </c>
      <c r="F13" s="116">
        <f>E13/B13*100</f>
        <v>50</v>
      </c>
      <c r="G13" s="55">
        <v>2</v>
      </c>
      <c r="H13" s="116">
        <f>G13/B13*100</f>
        <v>50</v>
      </c>
      <c r="I13" s="55">
        <v>0</v>
      </c>
      <c r="J13" s="116">
        <f>I13/B13*100</f>
        <v>0</v>
      </c>
      <c r="K13" s="55">
        <v>0</v>
      </c>
      <c r="L13" s="116">
        <f>K13/B13*100</f>
        <v>0</v>
      </c>
      <c r="M13" s="54">
        <v>2.5</v>
      </c>
      <c r="N13" s="689"/>
    </row>
    <row r="14" spans="1:14" ht="22.5" customHeight="1" thickBot="1">
      <c r="A14" s="305" t="s">
        <v>11</v>
      </c>
      <c r="B14" s="102">
        <f>SUM(B3:B13)</f>
        <v>32</v>
      </c>
      <c r="C14" s="106">
        <v>15.3</v>
      </c>
      <c r="D14" s="102"/>
      <c r="E14" s="306">
        <f>SUM(E3:E13)</f>
        <v>13</v>
      </c>
      <c r="F14" s="117">
        <f>E14/B14*100</f>
        <v>40.625</v>
      </c>
      <c r="G14" s="110">
        <f>SUM(G3:G13)</f>
        <v>10</v>
      </c>
      <c r="H14" s="119">
        <f>G14/B14*100</f>
        <v>31.25</v>
      </c>
      <c r="I14" s="103">
        <f>SUM(I3:I13)</f>
        <v>6</v>
      </c>
      <c r="J14" s="119">
        <f>I14/B14*100</f>
        <v>18.75</v>
      </c>
      <c r="K14" s="103">
        <f>SUM(K3:K13)</f>
        <v>3</v>
      </c>
      <c r="L14" s="122">
        <f>K14/B14*100</f>
        <v>9.375</v>
      </c>
      <c r="M14" s="248">
        <v>3</v>
      </c>
      <c r="N14" s="689"/>
    </row>
    <row r="15" spans="1:14" ht="28.2" thickBot="1">
      <c r="A15" s="305" t="s">
        <v>28</v>
      </c>
      <c r="B15" s="105">
        <f>SUM(B3,B5,B6,B7,B8,B9,B10,B11,B12,B13)</f>
        <v>14</v>
      </c>
      <c r="C15" s="307">
        <v>19.5</v>
      </c>
      <c r="D15" s="308"/>
      <c r="E15" s="105">
        <f>SUM(E3,E5,E6,E7,E8,E9,E10,E11,E12,E13)</f>
        <v>2</v>
      </c>
      <c r="F15" s="117">
        <f>E15/B15*100</f>
        <v>14.285714285714285</v>
      </c>
      <c r="G15" s="110">
        <f>SUM(G3,G5,G6,G7,G8,G9,G10,G11,G12,G13)</f>
        <v>3</v>
      </c>
      <c r="H15" s="119">
        <f>G15/B15*100</f>
        <v>21.428571428571427</v>
      </c>
      <c r="I15" s="103">
        <f>SUM(I3,I5,I6,I7,I8,I9,I10,I11,I12,I13)</f>
        <v>6</v>
      </c>
      <c r="J15" s="119">
        <f>I15/B15*100</f>
        <v>42.857142857142854</v>
      </c>
      <c r="K15" s="103">
        <f>SUM(K3,K5,K6,K7,K8,K9,K10,K11,K12,K13)</f>
        <v>3</v>
      </c>
      <c r="L15" s="122">
        <f>K15/B15*100</f>
        <v>21.428571428571427</v>
      </c>
      <c r="M15" s="307">
        <v>3.7</v>
      </c>
      <c r="N15" s="689"/>
    </row>
    <row r="16" spans="1:14" ht="15.6">
      <c r="A16" s="171" t="s">
        <v>12</v>
      </c>
      <c r="B16" s="99"/>
      <c r="C16" s="100"/>
      <c r="D16" s="170"/>
      <c r="E16" s="101"/>
      <c r="F16" s="118"/>
      <c r="G16" s="101"/>
      <c r="H16" s="118"/>
      <c r="I16" s="101"/>
      <c r="J16" s="118"/>
      <c r="K16" s="101"/>
      <c r="L16" s="118"/>
      <c r="M16" s="100"/>
      <c r="N16" s="689"/>
    </row>
    <row r="17" spans="1:14" ht="15.6">
      <c r="A17" s="400" t="s">
        <v>13</v>
      </c>
      <c r="B17" s="35"/>
      <c r="C17" s="36"/>
      <c r="D17" s="168"/>
      <c r="E17" s="10"/>
      <c r="F17" s="115"/>
      <c r="G17" s="10"/>
      <c r="H17" s="115"/>
      <c r="I17" s="10"/>
      <c r="J17" s="115"/>
      <c r="K17" s="10"/>
      <c r="L17" s="115"/>
      <c r="M17" s="36"/>
      <c r="N17" s="689"/>
    </row>
    <row r="18" spans="1:14" ht="15.6">
      <c r="A18" s="400" t="s">
        <v>14</v>
      </c>
      <c r="B18" s="35"/>
      <c r="C18" s="36"/>
      <c r="D18" s="168"/>
      <c r="E18" s="10"/>
      <c r="F18" s="115"/>
      <c r="G18" s="10"/>
      <c r="H18" s="115"/>
      <c r="I18" s="10"/>
      <c r="J18" s="115"/>
      <c r="K18" s="10"/>
      <c r="L18" s="115"/>
      <c r="M18" s="36"/>
      <c r="N18" s="689"/>
    </row>
    <row r="19" spans="1:14" ht="15.6">
      <c r="A19" s="400" t="s">
        <v>77</v>
      </c>
      <c r="B19" s="35"/>
      <c r="C19" s="36"/>
      <c r="D19" s="168"/>
      <c r="E19" s="10"/>
      <c r="F19" s="115"/>
      <c r="G19" s="10"/>
      <c r="H19" s="115"/>
      <c r="I19" s="10"/>
      <c r="J19" s="115"/>
      <c r="K19" s="10"/>
      <c r="L19" s="115"/>
      <c r="M19" s="36"/>
      <c r="N19" s="689"/>
    </row>
    <row r="20" spans="1:14" ht="15.6">
      <c r="A20" s="400" t="s">
        <v>15</v>
      </c>
      <c r="B20" s="35"/>
      <c r="C20" s="36"/>
      <c r="D20" s="168"/>
      <c r="E20" s="10"/>
      <c r="F20" s="115"/>
      <c r="G20" s="10"/>
      <c r="H20" s="115"/>
      <c r="I20" s="10"/>
      <c r="J20" s="115"/>
      <c r="K20" s="10"/>
      <c r="L20" s="115"/>
      <c r="M20" s="36"/>
      <c r="N20" s="689"/>
    </row>
    <row r="21" spans="1:14" ht="15.6">
      <c r="A21" s="400" t="s">
        <v>16</v>
      </c>
      <c r="B21" s="35">
        <v>1</v>
      </c>
      <c r="C21" s="36">
        <v>5</v>
      </c>
      <c r="D21" s="168"/>
      <c r="E21" s="10">
        <v>1</v>
      </c>
      <c r="F21" s="115">
        <f>E21/B21*100</f>
        <v>100</v>
      </c>
      <c r="G21" s="10">
        <v>0</v>
      </c>
      <c r="H21" s="115">
        <f>G21/B21*100</f>
        <v>0</v>
      </c>
      <c r="I21" s="10">
        <v>0</v>
      </c>
      <c r="J21" s="115">
        <f>I21/B21*100</f>
        <v>0</v>
      </c>
      <c r="K21" s="10">
        <v>0</v>
      </c>
      <c r="L21" s="115">
        <f>K21/B21*100</f>
        <v>0</v>
      </c>
      <c r="M21" s="36">
        <v>2</v>
      </c>
      <c r="N21" s="689"/>
    </row>
    <row r="22" spans="1:14" ht="15.6">
      <c r="A22" s="400" t="s">
        <v>17</v>
      </c>
      <c r="B22" s="35">
        <v>2</v>
      </c>
      <c r="C22" s="36">
        <v>20.5</v>
      </c>
      <c r="D22" s="168"/>
      <c r="E22" s="10">
        <v>0</v>
      </c>
      <c r="F22" s="115">
        <f>E22/B22*100</f>
        <v>0</v>
      </c>
      <c r="G22" s="10">
        <v>0</v>
      </c>
      <c r="H22" s="115">
        <f>G22/B22*100</f>
        <v>0</v>
      </c>
      <c r="I22" s="10">
        <v>2</v>
      </c>
      <c r="J22" s="115">
        <f>I22/B22*100</f>
        <v>100</v>
      </c>
      <c r="K22" s="10">
        <v>0</v>
      </c>
      <c r="L22" s="115">
        <f>K22/B22*100</f>
        <v>0</v>
      </c>
      <c r="M22" s="36">
        <v>4</v>
      </c>
      <c r="N22" s="689"/>
    </row>
    <row r="23" spans="1:14" ht="15.6">
      <c r="A23" s="400" t="s">
        <v>18</v>
      </c>
      <c r="B23" s="35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89"/>
    </row>
    <row r="24" spans="1:14" ht="15.6">
      <c r="A24" s="400" t="s">
        <v>19</v>
      </c>
      <c r="B24" s="35"/>
      <c r="C24" s="36"/>
      <c r="D24" s="168"/>
      <c r="E24" s="10"/>
      <c r="F24" s="115"/>
      <c r="G24" s="10"/>
      <c r="H24" s="115"/>
      <c r="I24" s="10"/>
      <c r="J24" s="115"/>
      <c r="K24" s="10"/>
      <c r="L24" s="115"/>
      <c r="M24" s="36"/>
      <c r="N24" s="689"/>
    </row>
    <row r="25" spans="1:14" ht="15.6">
      <c r="A25" s="400" t="s">
        <v>20</v>
      </c>
      <c r="B25" s="35">
        <v>1</v>
      </c>
      <c r="C25" s="36">
        <v>17</v>
      </c>
      <c r="D25" s="168"/>
      <c r="E25" s="10">
        <v>0</v>
      </c>
      <c r="F25" s="115">
        <f>E25/B25*100</f>
        <v>0</v>
      </c>
      <c r="G25" s="10">
        <v>1</v>
      </c>
      <c r="H25" s="115">
        <f>G25/B25*100</f>
        <v>100</v>
      </c>
      <c r="I25" s="10">
        <v>0</v>
      </c>
      <c r="J25" s="115">
        <f>I25/B25*100</f>
        <v>0</v>
      </c>
      <c r="K25" s="10">
        <v>0</v>
      </c>
      <c r="L25" s="115">
        <f>K25/B25*100</f>
        <v>0</v>
      </c>
      <c r="M25" s="36">
        <v>3</v>
      </c>
      <c r="N25" s="689"/>
    </row>
    <row r="26" spans="1:14" ht="15.6">
      <c r="A26" s="400" t="s">
        <v>21</v>
      </c>
      <c r="B26" s="35">
        <v>1</v>
      </c>
      <c r="C26" s="36">
        <v>24</v>
      </c>
      <c r="D26" s="168"/>
      <c r="E26" s="10">
        <v>0</v>
      </c>
      <c r="F26" s="115">
        <f>E26/B26*100</f>
        <v>0</v>
      </c>
      <c r="G26" s="10">
        <v>0</v>
      </c>
      <c r="H26" s="115">
        <f>G26/B26*100</f>
        <v>0</v>
      </c>
      <c r="I26" s="10">
        <v>1</v>
      </c>
      <c r="J26" s="115">
        <f>I26/B26*100</f>
        <v>100</v>
      </c>
      <c r="K26" s="10">
        <v>0</v>
      </c>
      <c r="L26" s="115">
        <f>K26/B26*100</f>
        <v>0</v>
      </c>
      <c r="M26" s="36">
        <v>4</v>
      </c>
      <c r="N26" s="689"/>
    </row>
    <row r="27" spans="1:14" ht="15.6">
      <c r="A27" s="171" t="s">
        <v>22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89"/>
    </row>
    <row r="28" spans="1:14" ht="15.6">
      <c r="A28" s="171" t="s">
        <v>41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89"/>
    </row>
    <row r="29" spans="1:14" ht="15.6">
      <c r="A29" s="171" t="s">
        <v>181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89"/>
    </row>
    <row r="30" spans="1:14" ht="15.6">
      <c r="A30" s="171" t="s">
        <v>182</v>
      </c>
      <c r="B30" s="35"/>
      <c r="C30" s="36"/>
      <c r="D30" s="168"/>
      <c r="E30" s="10"/>
      <c r="F30" s="115"/>
      <c r="G30" s="10"/>
      <c r="H30" s="115"/>
      <c r="I30" s="10"/>
      <c r="J30" s="115"/>
      <c r="K30" s="10"/>
      <c r="L30" s="115"/>
      <c r="M30" s="36"/>
      <c r="N30" s="689"/>
    </row>
    <row r="31" spans="1:14" ht="15.6">
      <c r="A31" s="171" t="s">
        <v>23</v>
      </c>
      <c r="B31" s="35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89"/>
    </row>
    <row r="32" spans="1:14" ht="15.6">
      <c r="A32" s="171" t="s">
        <v>24</v>
      </c>
      <c r="B32" s="35"/>
      <c r="C32" s="36"/>
      <c r="D32" s="168"/>
      <c r="E32" s="10"/>
      <c r="F32" s="115"/>
      <c r="G32" s="10"/>
      <c r="H32" s="115"/>
      <c r="I32" s="10"/>
      <c r="J32" s="115"/>
      <c r="K32" s="10"/>
      <c r="L32" s="115"/>
      <c r="M32" s="36"/>
      <c r="N32" s="689"/>
    </row>
    <row r="33" spans="1:14" ht="15.6">
      <c r="A33" s="171" t="s">
        <v>25</v>
      </c>
      <c r="B33" s="35"/>
      <c r="C33" s="36"/>
      <c r="D33" s="168"/>
      <c r="E33" s="10"/>
      <c r="F33" s="115"/>
      <c r="G33" s="10"/>
      <c r="H33" s="115"/>
      <c r="I33" s="10"/>
      <c r="J33" s="115"/>
      <c r="K33" s="10"/>
      <c r="L33" s="115"/>
      <c r="M33" s="36"/>
      <c r="N33" s="689"/>
    </row>
    <row r="34" spans="1:14" ht="16.2" thickBot="1">
      <c r="A34" s="171" t="s">
        <v>183</v>
      </c>
      <c r="B34" s="53"/>
      <c r="C34" s="54"/>
      <c r="D34" s="126"/>
      <c r="E34" s="55"/>
      <c r="F34" s="116"/>
      <c r="G34" s="55"/>
      <c r="H34" s="116"/>
      <c r="I34" s="55"/>
      <c r="J34" s="116"/>
      <c r="K34" s="55"/>
      <c r="L34" s="116"/>
      <c r="M34" s="54"/>
      <c r="N34" s="689"/>
    </row>
    <row r="35" spans="1:14" ht="28.5" customHeight="1" thickBot="1">
      <c r="A35" s="309" t="s">
        <v>26</v>
      </c>
      <c r="B35" s="103">
        <f>SUM(B16:B34)</f>
        <v>5</v>
      </c>
      <c r="C35" s="106">
        <v>17.399999999999999</v>
      </c>
      <c r="D35" s="103"/>
      <c r="E35" s="103">
        <f>SUM(E16:E34)</f>
        <v>1</v>
      </c>
      <c r="F35" s="119">
        <f>E35/B35*100</f>
        <v>20</v>
      </c>
      <c r="G35" s="103">
        <f>SUM(G16:G34)</f>
        <v>1</v>
      </c>
      <c r="H35" s="119">
        <f>G35/B35*100</f>
        <v>20</v>
      </c>
      <c r="I35" s="103">
        <f>SUM(I16:I34)</f>
        <v>3</v>
      </c>
      <c r="J35" s="119">
        <f>I35/B35*100</f>
        <v>60</v>
      </c>
      <c r="K35" s="103">
        <f>SUM(K16:K34)</f>
        <v>0</v>
      </c>
      <c r="L35" s="122">
        <f>K35/B35*100</f>
        <v>0</v>
      </c>
      <c r="M35" s="106">
        <v>3.4</v>
      </c>
      <c r="N35" s="689"/>
    </row>
    <row r="36" spans="1:14" ht="28.2" thickBot="1">
      <c r="A36" s="309" t="s">
        <v>29</v>
      </c>
      <c r="B36" s="614">
        <f>SUM(B16,B17,B18,B19,B20,B21,B22,B23,B24,B25,B26,B27,B28,B29,B30,B31,B32,B33,B34)</f>
        <v>5</v>
      </c>
      <c r="C36" s="106">
        <v>17.399999999999999</v>
      </c>
      <c r="D36" s="615"/>
      <c r="E36" s="310">
        <f>SUM(E16,E17,E18,E19,E20,E21,E22,E23,E24,E25,E26,E27,E28,E29,E30,E31,E32,E33,E34)</f>
        <v>1</v>
      </c>
      <c r="F36" s="311">
        <f>E36/B36*100</f>
        <v>20</v>
      </c>
      <c r="G36" s="310">
        <f>SUM(G16,G17,G18,G19,G20,G21,G22,G23,G24,G25,G26,G27,G28,G29,G30,G31,G32,G33,G34)</f>
        <v>1</v>
      </c>
      <c r="H36" s="311">
        <f>G36/B36*100</f>
        <v>20</v>
      </c>
      <c r="I36" s="310">
        <f>SUM(I16,I17,I18,I19,I20,I21,I22,I23,I24,I25,I26,I27,I28,I29,I30,I31,I32,I33,I34)</f>
        <v>3</v>
      </c>
      <c r="J36" s="311">
        <f>I36/B36*100</f>
        <v>60</v>
      </c>
      <c r="K36" s="310">
        <f>SUM(K16,K17,K18,K19,K20,K21,K22,K23,K24,K25,K26,K27,K28,K29,K30,K31,K32,K33,K34)</f>
        <v>0</v>
      </c>
      <c r="L36" s="312">
        <f>K36/B36*100</f>
        <v>0</v>
      </c>
      <c r="M36" s="106">
        <v>3.4</v>
      </c>
      <c r="N36" s="689"/>
    </row>
    <row r="37" spans="1:14" ht="27" customHeight="1" thickBot="1">
      <c r="A37" s="104" t="s">
        <v>61</v>
      </c>
      <c r="B37" s="616">
        <f>SUM(B14,B35)</f>
        <v>37</v>
      </c>
      <c r="C37" s="127">
        <v>15.6</v>
      </c>
      <c r="D37" s="617"/>
      <c r="E37" s="107">
        <f>SUM(E14,E35)</f>
        <v>14</v>
      </c>
      <c r="F37" s="120">
        <f>E37/B37*100</f>
        <v>37.837837837837839</v>
      </c>
      <c r="G37" s="107">
        <f>SUM(G14,G35)</f>
        <v>11</v>
      </c>
      <c r="H37" s="120">
        <f>G37/B37*100</f>
        <v>29.72972972972973</v>
      </c>
      <c r="I37" s="107">
        <f>SUM(I14,I35)</f>
        <v>9</v>
      </c>
      <c r="J37" s="120">
        <f>I37/B37*100</f>
        <v>24.324324324324326</v>
      </c>
      <c r="K37" s="107">
        <f>SUM(K14,K35)</f>
        <v>3</v>
      </c>
      <c r="L37" s="123">
        <f>K37/B37*100</f>
        <v>8.1081081081081088</v>
      </c>
      <c r="M37" s="127">
        <v>3</v>
      </c>
      <c r="N37" s="689"/>
    </row>
    <row r="38" spans="1:14" ht="25.5" customHeight="1" thickBot="1">
      <c r="A38" s="89" t="s">
        <v>36</v>
      </c>
      <c r="B38" s="313">
        <f>SUM(B15,B36)</f>
        <v>19</v>
      </c>
      <c r="C38" s="127">
        <v>18.899999999999999</v>
      </c>
      <c r="D38" s="314"/>
      <c r="E38" s="109">
        <f>SUM(E15,E36)</f>
        <v>3</v>
      </c>
      <c r="F38" s="120">
        <f>E38/B38*100</f>
        <v>15.789473684210526</v>
      </c>
      <c r="G38" s="109">
        <f>SUM(G15,G36)</f>
        <v>4</v>
      </c>
      <c r="H38" s="120">
        <f>G38/B38*100</f>
        <v>21.052631578947366</v>
      </c>
      <c r="I38" s="109">
        <f>SUM(I15,I36)</f>
        <v>9</v>
      </c>
      <c r="J38" s="120">
        <f>I38/B38*100</f>
        <v>47.368421052631575</v>
      </c>
      <c r="K38" s="109">
        <f>SUM(K15,K36)</f>
        <v>3</v>
      </c>
      <c r="L38" s="123">
        <f>K38/B38*100</f>
        <v>15.789473684210526</v>
      </c>
      <c r="M38" s="127">
        <v>3.6</v>
      </c>
      <c r="N38" s="689"/>
    </row>
    <row r="39" spans="1:14" ht="25.5" customHeight="1" thickBot="1">
      <c r="A39" s="251" t="s">
        <v>167</v>
      </c>
      <c r="B39" s="255"/>
      <c r="C39" s="315"/>
      <c r="D39" s="255"/>
      <c r="E39" s="255"/>
      <c r="F39" s="256"/>
      <c r="G39" s="255"/>
      <c r="H39" s="256"/>
      <c r="I39" s="255"/>
      <c r="J39" s="256"/>
      <c r="K39" s="255"/>
      <c r="L39" s="256"/>
      <c r="M39" s="257"/>
      <c r="N39" s="240"/>
    </row>
  </sheetData>
  <mergeCells count="2">
    <mergeCell ref="A1:N1"/>
    <mergeCell ref="N3:N38"/>
  </mergeCells>
  <pageMargins left="0.59055118110236227" right="0" top="0.59055118110236227" bottom="0" header="0.43307086614173229" footer="0.51181102362204722"/>
  <pageSetup paperSize="9" scale="57" orientation="landscape" horizontalDpi="4294967294" r:id="rId1"/>
  <headerFooter alignWithMargins="0">
    <oddHeader>&amp;R&amp;A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5"/>
  <sheetViews>
    <sheetView topLeftCell="A7" zoomScale="73" zoomScaleNormal="73" workbookViewId="0">
      <selection activeCell="N3" sqref="N3:N34"/>
    </sheetView>
  </sheetViews>
  <sheetFormatPr defaultColWidth="9.109375" defaultRowHeight="13.2"/>
  <cols>
    <col min="1" max="1" width="35.6640625" style="8" customWidth="1"/>
    <col min="2" max="3" width="14.88671875" style="8" customWidth="1"/>
    <col min="4" max="4" width="12.6640625" style="8" customWidth="1"/>
    <col min="5" max="5" width="9.6640625" style="8" customWidth="1"/>
    <col min="6" max="6" width="9.6640625" style="121" customWidth="1"/>
    <col min="7" max="7" width="9.6640625" style="8" customWidth="1"/>
    <col min="8" max="8" width="9.6640625" style="121" customWidth="1"/>
    <col min="9" max="9" width="9.6640625" style="8" customWidth="1"/>
    <col min="10" max="10" width="9.6640625" style="121" customWidth="1"/>
    <col min="11" max="11" width="9.6640625" style="8" customWidth="1"/>
    <col min="12" max="12" width="9.6640625" style="121" customWidth="1"/>
    <col min="13" max="13" width="17.33203125" style="8" customWidth="1"/>
    <col min="14" max="14" width="26" style="8" customWidth="1"/>
    <col min="15" max="15" width="11.109375" style="8" customWidth="1"/>
    <col min="16" max="23" width="12.6640625" style="8" bestFit="1" customWidth="1"/>
    <col min="24" max="24" width="12" style="8" bestFit="1" customWidth="1"/>
    <col min="25" max="16384" width="9.109375" style="8"/>
  </cols>
  <sheetData>
    <row r="1" spans="1:14" ht="25.5" customHeight="1">
      <c r="A1" s="690" t="s">
        <v>189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26.4">
      <c r="A2" s="34" t="s">
        <v>40</v>
      </c>
      <c r="B2" s="34" t="s">
        <v>43</v>
      </c>
      <c r="C2" s="34" t="s">
        <v>44</v>
      </c>
      <c r="D2" s="34" t="s">
        <v>45</v>
      </c>
      <c r="E2" s="34">
        <v>2</v>
      </c>
      <c r="F2" s="114" t="s">
        <v>46</v>
      </c>
      <c r="G2" s="34">
        <v>3</v>
      </c>
      <c r="H2" s="114" t="s">
        <v>47</v>
      </c>
      <c r="I2" s="34">
        <v>4</v>
      </c>
      <c r="J2" s="114" t="s">
        <v>48</v>
      </c>
      <c r="K2" s="34">
        <v>5</v>
      </c>
      <c r="L2" s="114" t="s">
        <v>49</v>
      </c>
      <c r="M2" s="34" t="s">
        <v>50</v>
      </c>
      <c r="N2" s="34" t="s">
        <v>143</v>
      </c>
    </row>
    <row r="3" spans="1:14" ht="15.6">
      <c r="A3" s="73" t="s">
        <v>6</v>
      </c>
      <c r="B3" s="35">
        <v>1</v>
      </c>
      <c r="C3" s="36">
        <v>29</v>
      </c>
      <c r="D3" s="168"/>
      <c r="E3" s="10">
        <v>0</v>
      </c>
      <c r="F3" s="115">
        <f>E3/B3*100</f>
        <v>0</v>
      </c>
      <c r="G3" s="10">
        <v>0</v>
      </c>
      <c r="H3" s="115">
        <f>G3/B3*100</f>
        <v>0</v>
      </c>
      <c r="I3" s="10">
        <v>1</v>
      </c>
      <c r="J3" s="115">
        <f>I3/B3*100</f>
        <v>100</v>
      </c>
      <c r="K3" s="10">
        <v>0</v>
      </c>
      <c r="L3" s="115">
        <f t="shared" ref="L3:L12" si="0">K3/B3*100</f>
        <v>0</v>
      </c>
      <c r="M3" s="36">
        <v>4</v>
      </c>
      <c r="N3" s="691"/>
    </row>
    <row r="4" spans="1:14" ht="15.6">
      <c r="A4" s="73" t="s">
        <v>8</v>
      </c>
      <c r="B4" s="35"/>
      <c r="C4" s="36"/>
      <c r="D4" s="168"/>
      <c r="E4" s="10"/>
      <c r="F4" s="115"/>
      <c r="G4" s="10"/>
      <c r="H4" s="115"/>
      <c r="I4" s="10"/>
      <c r="J4" s="115"/>
      <c r="K4" s="10"/>
      <c r="L4" s="115"/>
      <c r="M4" s="36"/>
      <c r="N4" s="692"/>
    </row>
    <row r="5" spans="1:14" ht="15.6">
      <c r="A5" s="73" t="s">
        <v>37</v>
      </c>
      <c r="B5" s="35">
        <v>1</v>
      </c>
      <c r="C5" s="36">
        <v>30</v>
      </c>
      <c r="D5" s="168"/>
      <c r="E5" s="10">
        <v>0</v>
      </c>
      <c r="F5" s="115">
        <f t="shared" ref="F5:F10" si="1">E5/B5*100</f>
        <v>0</v>
      </c>
      <c r="G5" s="10">
        <v>0</v>
      </c>
      <c r="H5" s="115">
        <f t="shared" ref="H5:H10" si="2">G5/B5*100</f>
        <v>0</v>
      </c>
      <c r="I5" s="10">
        <v>1</v>
      </c>
      <c r="J5" s="115">
        <f t="shared" ref="J5:J10" si="3">I5/B5*100</f>
        <v>100</v>
      </c>
      <c r="K5" s="10">
        <v>0</v>
      </c>
      <c r="L5" s="115">
        <f t="shared" si="0"/>
        <v>0</v>
      </c>
      <c r="M5" s="36">
        <v>4</v>
      </c>
      <c r="N5" s="692"/>
    </row>
    <row r="6" spans="1:14" ht="15.6">
      <c r="A6" s="73" t="s">
        <v>38</v>
      </c>
      <c r="B6" s="35">
        <v>9</v>
      </c>
      <c r="C6" s="36">
        <v>22.8</v>
      </c>
      <c r="D6" s="168"/>
      <c r="E6" s="10">
        <v>1</v>
      </c>
      <c r="F6" s="115">
        <f t="shared" si="1"/>
        <v>11.111111111111111</v>
      </c>
      <c r="G6" s="10">
        <v>4</v>
      </c>
      <c r="H6" s="115">
        <f t="shared" si="2"/>
        <v>44.444444444444443</v>
      </c>
      <c r="I6" s="10">
        <v>4</v>
      </c>
      <c r="J6" s="115">
        <f t="shared" si="3"/>
        <v>44.444444444444443</v>
      </c>
      <c r="K6" s="10">
        <v>0</v>
      </c>
      <c r="L6" s="115">
        <f t="shared" si="0"/>
        <v>0</v>
      </c>
      <c r="M6" s="36">
        <v>3.3</v>
      </c>
      <c r="N6" s="692"/>
    </row>
    <row r="7" spans="1:14" s="162" customFormat="1" ht="15.6">
      <c r="A7" s="169" t="s">
        <v>0</v>
      </c>
      <c r="B7" s="35">
        <v>43</v>
      </c>
      <c r="C7" s="36">
        <v>23.7</v>
      </c>
      <c r="D7" s="168"/>
      <c r="E7" s="10">
        <v>5</v>
      </c>
      <c r="F7" s="115">
        <f t="shared" si="1"/>
        <v>11.627906976744185</v>
      </c>
      <c r="G7" s="10">
        <v>14</v>
      </c>
      <c r="H7" s="115">
        <f t="shared" si="2"/>
        <v>32.558139534883722</v>
      </c>
      <c r="I7" s="10">
        <v>23</v>
      </c>
      <c r="J7" s="115">
        <f t="shared" si="3"/>
        <v>53.488372093023251</v>
      </c>
      <c r="K7" s="10">
        <v>1</v>
      </c>
      <c r="L7" s="115">
        <f t="shared" si="0"/>
        <v>2.3255813953488373</v>
      </c>
      <c r="M7" s="36">
        <v>3.5</v>
      </c>
      <c r="N7" s="692"/>
    </row>
    <row r="8" spans="1:14" ht="15.6">
      <c r="A8" s="73" t="s">
        <v>9</v>
      </c>
      <c r="B8" s="35">
        <v>2</v>
      </c>
      <c r="C8" s="36">
        <v>19</v>
      </c>
      <c r="D8" s="168"/>
      <c r="E8" s="10">
        <v>1</v>
      </c>
      <c r="F8" s="115">
        <f t="shared" si="1"/>
        <v>50</v>
      </c>
      <c r="G8" s="10">
        <v>0</v>
      </c>
      <c r="H8" s="115">
        <f t="shared" si="2"/>
        <v>0</v>
      </c>
      <c r="I8" s="10">
        <v>1</v>
      </c>
      <c r="J8" s="115">
        <f t="shared" si="3"/>
        <v>50</v>
      </c>
      <c r="K8" s="10">
        <v>0</v>
      </c>
      <c r="L8" s="115">
        <f t="shared" si="0"/>
        <v>0</v>
      </c>
      <c r="M8" s="36">
        <v>3</v>
      </c>
      <c r="N8" s="692"/>
    </row>
    <row r="9" spans="1:14" ht="15.6">
      <c r="A9" s="73" t="s">
        <v>1</v>
      </c>
      <c r="B9" s="35">
        <v>5</v>
      </c>
      <c r="C9" s="36">
        <v>30.2</v>
      </c>
      <c r="D9" s="168"/>
      <c r="E9" s="10">
        <v>0</v>
      </c>
      <c r="F9" s="115">
        <f t="shared" si="1"/>
        <v>0</v>
      </c>
      <c r="G9" s="10">
        <v>0</v>
      </c>
      <c r="H9" s="115">
        <f t="shared" si="2"/>
        <v>0</v>
      </c>
      <c r="I9" s="10">
        <v>4</v>
      </c>
      <c r="J9" s="115">
        <f t="shared" si="3"/>
        <v>80</v>
      </c>
      <c r="K9" s="10">
        <v>1</v>
      </c>
      <c r="L9" s="115">
        <f t="shared" si="0"/>
        <v>20</v>
      </c>
      <c r="M9" s="36">
        <v>4.2</v>
      </c>
      <c r="N9" s="692"/>
    </row>
    <row r="10" spans="1:14" ht="15.6">
      <c r="A10" s="73" t="s">
        <v>10</v>
      </c>
      <c r="B10" s="35">
        <v>4</v>
      </c>
      <c r="C10" s="36">
        <v>23</v>
      </c>
      <c r="D10" s="168"/>
      <c r="E10" s="10">
        <v>0</v>
      </c>
      <c r="F10" s="115">
        <f t="shared" si="1"/>
        <v>0</v>
      </c>
      <c r="G10" s="10">
        <v>3</v>
      </c>
      <c r="H10" s="115">
        <f t="shared" si="2"/>
        <v>75</v>
      </c>
      <c r="I10" s="10">
        <v>1</v>
      </c>
      <c r="J10" s="115">
        <f t="shared" si="3"/>
        <v>25</v>
      </c>
      <c r="K10" s="10">
        <v>0</v>
      </c>
      <c r="L10" s="115">
        <f t="shared" si="0"/>
        <v>0</v>
      </c>
      <c r="M10" s="36">
        <v>3.3</v>
      </c>
      <c r="N10" s="692"/>
    </row>
    <row r="11" spans="1:14" ht="15.6">
      <c r="A11" s="74" t="s">
        <v>39</v>
      </c>
      <c r="B11" s="35"/>
      <c r="C11" s="36"/>
      <c r="D11" s="168"/>
      <c r="E11" s="10"/>
      <c r="F11" s="115"/>
      <c r="G11" s="10"/>
      <c r="H11" s="115"/>
      <c r="I11" s="10"/>
      <c r="J11" s="115"/>
      <c r="K11" s="10"/>
      <c r="L11" s="115"/>
      <c r="M11" s="36"/>
      <c r="N11" s="692"/>
    </row>
    <row r="12" spans="1:14" s="162" customFormat="1" ht="16.2" thickBot="1">
      <c r="A12" s="161" t="s">
        <v>180</v>
      </c>
      <c r="B12" s="53">
        <v>1</v>
      </c>
      <c r="C12" s="54">
        <v>17</v>
      </c>
      <c r="D12" s="126"/>
      <c r="E12" s="55">
        <v>0</v>
      </c>
      <c r="F12" s="116">
        <f>E12/B12*100</f>
        <v>0</v>
      </c>
      <c r="G12" s="55">
        <v>1</v>
      </c>
      <c r="H12" s="116">
        <f>G12/B12*100</f>
        <v>100</v>
      </c>
      <c r="I12" s="55">
        <v>0</v>
      </c>
      <c r="J12" s="116">
        <f>I12/B12*100</f>
        <v>0</v>
      </c>
      <c r="K12" s="55">
        <v>0</v>
      </c>
      <c r="L12" s="115">
        <f t="shared" si="0"/>
        <v>0</v>
      </c>
      <c r="M12" s="54">
        <v>3</v>
      </c>
      <c r="N12" s="692"/>
    </row>
    <row r="13" spans="1:14" ht="22.5" customHeight="1" thickBot="1">
      <c r="A13" s="82" t="s">
        <v>11</v>
      </c>
      <c r="B13" s="103">
        <f>SUM(B3:B12)</f>
        <v>66</v>
      </c>
      <c r="C13" s="124">
        <v>24</v>
      </c>
      <c r="D13" s="103"/>
      <c r="E13" s="105">
        <f>SUM(E3:E12)</f>
        <v>7</v>
      </c>
      <c r="F13" s="117">
        <f>E13/B13*100</f>
        <v>10.606060606060606</v>
      </c>
      <c r="G13" s="110">
        <f>SUM(G3:G12)</f>
        <v>22</v>
      </c>
      <c r="H13" s="119">
        <f>G13/B13*100</f>
        <v>33.333333333333329</v>
      </c>
      <c r="I13" s="103">
        <f>SUM(I3:I12)</f>
        <v>35</v>
      </c>
      <c r="J13" s="119">
        <f>I13/B13*100</f>
        <v>53.030303030303031</v>
      </c>
      <c r="K13" s="103">
        <f>SUM(K3:K12)</f>
        <v>2</v>
      </c>
      <c r="L13" s="122">
        <f>K13/B13*100</f>
        <v>3.0303030303030303</v>
      </c>
      <c r="M13" s="125">
        <v>3.5</v>
      </c>
      <c r="N13" s="689"/>
    </row>
    <row r="14" spans="1:14" ht="15.6">
      <c r="A14" s="76" t="s">
        <v>12</v>
      </c>
      <c r="B14" s="99"/>
      <c r="C14" s="100"/>
      <c r="D14" s="170"/>
      <c r="E14" s="101"/>
      <c r="F14" s="118"/>
      <c r="G14" s="101"/>
      <c r="H14" s="118"/>
      <c r="I14" s="101"/>
      <c r="J14" s="118"/>
      <c r="K14" s="101"/>
      <c r="L14" s="118"/>
      <c r="M14" s="100"/>
      <c r="N14" s="692"/>
    </row>
    <row r="15" spans="1:14" ht="15.6">
      <c r="A15" s="74" t="s">
        <v>13</v>
      </c>
      <c r="B15" s="35"/>
      <c r="C15" s="36"/>
      <c r="D15" s="168"/>
      <c r="E15" s="10"/>
      <c r="F15" s="115"/>
      <c r="G15" s="10"/>
      <c r="H15" s="115"/>
      <c r="I15" s="10"/>
      <c r="J15" s="115"/>
      <c r="K15" s="10"/>
      <c r="L15" s="115"/>
      <c r="M15" s="36"/>
      <c r="N15" s="692"/>
    </row>
    <row r="16" spans="1:14" ht="15.6">
      <c r="A16" s="74" t="s">
        <v>14</v>
      </c>
      <c r="B16" s="35"/>
      <c r="C16" s="36"/>
      <c r="D16" s="168"/>
      <c r="E16" s="10"/>
      <c r="F16" s="115"/>
      <c r="G16" s="10"/>
      <c r="H16" s="115"/>
      <c r="I16" s="10"/>
      <c r="J16" s="115"/>
      <c r="K16" s="10"/>
      <c r="L16" s="115"/>
      <c r="M16" s="36"/>
      <c r="N16" s="692"/>
    </row>
    <row r="17" spans="1:14" ht="15.6">
      <c r="A17" s="74" t="s">
        <v>77</v>
      </c>
      <c r="B17" s="35">
        <v>5</v>
      </c>
      <c r="C17" s="36">
        <v>15.2</v>
      </c>
      <c r="D17" s="168"/>
      <c r="E17" s="10">
        <v>2</v>
      </c>
      <c r="F17" s="115">
        <f>E17/B17*100</f>
        <v>40</v>
      </c>
      <c r="G17" s="10">
        <v>3</v>
      </c>
      <c r="H17" s="115">
        <f>G17/B17*100</f>
        <v>60</v>
      </c>
      <c r="I17" s="10">
        <v>0</v>
      </c>
      <c r="J17" s="115">
        <f>I17/B17*100</f>
        <v>0</v>
      </c>
      <c r="K17" s="10">
        <v>0</v>
      </c>
      <c r="L17" s="115">
        <f>K17/B17*100</f>
        <v>0</v>
      </c>
      <c r="M17" s="36">
        <v>2.6</v>
      </c>
      <c r="N17" s="692"/>
    </row>
    <row r="18" spans="1:14" ht="15.6">
      <c r="A18" s="74" t="s">
        <v>15</v>
      </c>
      <c r="B18" s="35">
        <v>2</v>
      </c>
      <c r="C18" s="36">
        <v>25.5</v>
      </c>
      <c r="D18" s="168"/>
      <c r="E18" s="10">
        <v>0</v>
      </c>
      <c r="F18" s="115">
        <f>E18/B18*100</f>
        <v>0</v>
      </c>
      <c r="G18" s="10">
        <v>1</v>
      </c>
      <c r="H18" s="115">
        <f>G18/B18*100</f>
        <v>50</v>
      </c>
      <c r="I18" s="10">
        <v>1</v>
      </c>
      <c r="J18" s="115">
        <f>I18/B18*100</f>
        <v>50</v>
      </c>
      <c r="K18" s="10">
        <v>0</v>
      </c>
      <c r="L18" s="115">
        <f>K18/B18*100</f>
        <v>0</v>
      </c>
      <c r="M18" s="36">
        <v>3.5</v>
      </c>
      <c r="N18" s="692"/>
    </row>
    <row r="19" spans="1:14" s="162" customFormat="1" ht="15.6">
      <c r="A19" s="77" t="s">
        <v>16</v>
      </c>
      <c r="B19" s="35">
        <v>1</v>
      </c>
      <c r="C19" s="420">
        <v>32</v>
      </c>
      <c r="D19" s="168"/>
      <c r="E19" s="10">
        <v>0</v>
      </c>
      <c r="F19" s="115">
        <f>E19/B19*100</f>
        <v>0</v>
      </c>
      <c r="G19" s="10">
        <v>0</v>
      </c>
      <c r="H19" s="115">
        <f>G19/B19*100</f>
        <v>0</v>
      </c>
      <c r="I19" s="10">
        <v>1</v>
      </c>
      <c r="J19" s="115">
        <f>I19/B19*100</f>
        <v>100</v>
      </c>
      <c r="K19" s="10">
        <v>0</v>
      </c>
      <c r="L19" s="115">
        <f>K19/B19*100</f>
        <v>0</v>
      </c>
      <c r="M19" s="36">
        <v>4</v>
      </c>
      <c r="N19" s="692"/>
    </row>
    <row r="20" spans="1:14" ht="15.6">
      <c r="A20" s="74" t="s">
        <v>17</v>
      </c>
      <c r="B20" s="35">
        <v>5</v>
      </c>
      <c r="C20" s="36">
        <v>21.6</v>
      </c>
      <c r="D20" s="168"/>
      <c r="E20" s="10">
        <v>1</v>
      </c>
      <c r="F20" s="115">
        <f>E20/B20*100</f>
        <v>20</v>
      </c>
      <c r="G20" s="10">
        <v>3</v>
      </c>
      <c r="H20" s="115">
        <f>G20/B20*100</f>
        <v>60</v>
      </c>
      <c r="I20" s="10">
        <v>1</v>
      </c>
      <c r="J20" s="115">
        <f>I20/B20*100</f>
        <v>20</v>
      </c>
      <c r="K20" s="10">
        <v>0</v>
      </c>
      <c r="L20" s="115">
        <f>K20/B20*100</f>
        <v>0</v>
      </c>
      <c r="M20" s="36">
        <v>3</v>
      </c>
      <c r="N20" s="692"/>
    </row>
    <row r="21" spans="1:14" ht="15.6">
      <c r="A21" s="74" t="s">
        <v>18</v>
      </c>
      <c r="B21" s="35"/>
      <c r="C21" s="36"/>
      <c r="D21" s="168"/>
      <c r="E21" s="10"/>
      <c r="F21" s="115"/>
      <c r="G21" s="10"/>
      <c r="H21" s="115"/>
      <c r="I21" s="10"/>
      <c r="J21" s="115"/>
      <c r="K21" s="10"/>
      <c r="L21" s="115"/>
      <c r="M21" s="36"/>
      <c r="N21" s="692"/>
    </row>
    <row r="22" spans="1:14" s="162" customFormat="1" ht="15.6">
      <c r="A22" s="77" t="s">
        <v>19</v>
      </c>
      <c r="B22" s="35">
        <v>9</v>
      </c>
      <c r="C22" s="36">
        <v>26.8</v>
      </c>
      <c r="D22" s="168"/>
      <c r="E22" s="10">
        <v>0</v>
      </c>
      <c r="F22" s="115">
        <f>E22/B22*100</f>
        <v>0</v>
      </c>
      <c r="G22" s="10">
        <v>2</v>
      </c>
      <c r="H22" s="115">
        <f>G22/B22*100</f>
        <v>22.222222222222221</v>
      </c>
      <c r="I22" s="10">
        <v>7</v>
      </c>
      <c r="J22" s="115">
        <f>I22/B22*100</f>
        <v>77.777777777777786</v>
      </c>
      <c r="K22" s="10">
        <v>0</v>
      </c>
      <c r="L22" s="115">
        <f>K22/B22*100</f>
        <v>0</v>
      </c>
      <c r="M22" s="36">
        <v>3.8</v>
      </c>
      <c r="N22" s="692"/>
    </row>
    <row r="23" spans="1:14" ht="15.6">
      <c r="A23" s="74" t="s">
        <v>20</v>
      </c>
      <c r="B23" s="35"/>
      <c r="C23" s="36"/>
      <c r="D23" s="168"/>
      <c r="E23" s="10"/>
      <c r="F23" s="115"/>
      <c r="G23" s="10"/>
      <c r="H23" s="115"/>
      <c r="I23" s="10"/>
      <c r="J23" s="115"/>
      <c r="K23" s="10"/>
      <c r="L23" s="115"/>
      <c r="M23" s="36"/>
      <c r="N23" s="692"/>
    </row>
    <row r="24" spans="1:14" ht="15.6">
      <c r="A24" s="74" t="s">
        <v>21</v>
      </c>
      <c r="B24" s="35"/>
      <c r="C24" s="36"/>
      <c r="D24" s="168"/>
      <c r="E24" s="10"/>
      <c r="F24" s="115"/>
      <c r="G24" s="10"/>
      <c r="H24" s="115"/>
      <c r="I24" s="10"/>
      <c r="J24" s="115"/>
      <c r="K24" s="10"/>
      <c r="L24" s="115"/>
      <c r="M24" s="36"/>
      <c r="N24" s="692"/>
    </row>
    <row r="25" spans="1:14" ht="15.6">
      <c r="A25" s="77" t="s">
        <v>22</v>
      </c>
      <c r="B25" s="35">
        <v>5</v>
      </c>
      <c r="C25" s="36">
        <v>25.2</v>
      </c>
      <c r="D25" s="168"/>
      <c r="E25" s="10">
        <v>0</v>
      </c>
      <c r="F25" s="115">
        <f>E25/B25*100</f>
        <v>0</v>
      </c>
      <c r="G25" s="10">
        <v>3</v>
      </c>
      <c r="H25" s="115">
        <f>G25/B25*100</f>
        <v>60</v>
      </c>
      <c r="I25" s="10">
        <v>2</v>
      </c>
      <c r="J25" s="115">
        <f>I25/B25*100</f>
        <v>40</v>
      </c>
      <c r="K25" s="10">
        <v>0</v>
      </c>
      <c r="L25" s="115">
        <f>K25/B25*100</f>
        <v>0</v>
      </c>
      <c r="M25" s="36">
        <v>3.4</v>
      </c>
      <c r="N25" s="692"/>
    </row>
    <row r="26" spans="1:14" ht="15.6">
      <c r="A26" s="77" t="s">
        <v>41</v>
      </c>
      <c r="B26" s="35"/>
      <c r="C26" s="36"/>
      <c r="D26" s="168"/>
      <c r="E26" s="10"/>
      <c r="F26" s="115"/>
      <c r="G26" s="10"/>
      <c r="H26" s="115"/>
      <c r="I26" s="10"/>
      <c r="J26" s="115"/>
      <c r="K26" s="10"/>
      <c r="L26" s="115"/>
      <c r="M26" s="36"/>
      <c r="N26" s="692"/>
    </row>
    <row r="27" spans="1:14" ht="15.6">
      <c r="A27" s="77" t="s">
        <v>181</v>
      </c>
      <c r="B27" s="35"/>
      <c r="C27" s="36"/>
      <c r="D27" s="168"/>
      <c r="E27" s="10"/>
      <c r="F27" s="115"/>
      <c r="G27" s="10"/>
      <c r="H27" s="115"/>
      <c r="I27" s="10"/>
      <c r="J27" s="115"/>
      <c r="K27" s="10"/>
      <c r="L27" s="115"/>
      <c r="M27" s="36"/>
      <c r="N27" s="692"/>
    </row>
    <row r="28" spans="1:14" ht="15.6">
      <c r="A28" s="77" t="s">
        <v>182</v>
      </c>
      <c r="B28" s="35"/>
      <c r="C28" s="36"/>
      <c r="D28" s="168"/>
      <c r="E28" s="10"/>
      <c r="F28" s="115"/>
      <c r="G28" s="10"/>
      <c r="H28" s="115"/>
      <c r="I28" s="10"/>
      <c r="J28" s="115"/>
      <c r="K28" s="10"/>
      <c r="L28" s="115"/>
      <c r="M28" s="36"/>
      <c r="N28" s="692"/>
    </row>
    <row r="29" spans="1:14" ht="15.6">
      <c r="A29" s="77" t="s">
        <v>23</v>
      </c>
      <c r="B29" s="35"/>
      <c r="C29" s="36"/>
      <c r="D29" s="168"/>
      <c r="E29" s="10"/>
      <c r="F29" s="115"/>
      <c r="G29" s="10"/>
      <c r="H29" s="115"/>
      <c r="I29" s="10"/>
      <c r="J29" s="115"/>
      <c r="K29" s="10"/>
      <c r="L29" s="115"/>
      <c r="M29" s="36"/>
      <c r="N29" s="692"/>
    </row>
    <row r="30" spans="1:14" ht="15.6">
      <c r="A30" s="77" t="s">
        <v>24</v>
      </c>
      <c r="B30" s="35">
        <v>9</v>
      </c>
      <c r="C30" s="36">
        <v>23.1</v>
      </c>
      <c r="D30" s="168"/>
      <c r="E30" s="10">
        <v>2</v>
      </c>
      <c r="F30" s="115">
        <f>E30/B30*100</f>
        <v>22.222222222222221</v>
      </c>
      <c r="G30" s="10">
        <v>5</v>
      </c>
      <c r="H30" s="115">
        <f>G30/B30*100</f>
        <v>55.555555555555557</v>
      </c>
      <c r="I30" s="10">
        <v>0</v>
      </c>
      <c r="J30" s="115">
        <f>I30/B30*100</f>
        <v>0</v>
      </c>
      <c r="K30" s="10">
        <v>2</v>
      </c>
      <c r="L30" s="115">
        <f>K30/B30*100</f>
        <v>22.222222222222221</v>
      </c>
      <c r="M30" s="36">
        <v>3.2</v>
      </c>
      <c r="N30" s="692"/>
    </row>
    <row r="31" spans="1:14" ht="15.6">
      <c r="A31" s="77" t="s">
        <v>25</v>
      </c>
      <c r="B31" s="35"/>
      <c r="C31" s="36"/>
      <c r="D31" s="168"/>
      <c r="E31" s="10"/>
      <c r="F31" s="115"/>
      <c r="G31" s="10"/>
      <c r="H31" s="115"/>
      <c r="I31" s="10"/>
      <c r="J31" s="115"/>
      <c r="K31" s="10"/>
      <c r="L31" s="115"/>
      <c r="M31" s="36"/>
      <c r="N31" s="692"/>
    </row>
    <row r="32" spans="1:14" ht="16.2" thickBot="1">
      <c r="A32" s="76" t="s">
        <v>183</v>
      </c>
      <c r="B32" s="53"/>
      <c r="C32" s="54"/>
      <c r="D32" s="126"/>
      <c r="E32" s="55"/>
      <c r="F32" s="116"/>
      <c r="G32" s="55"/>
      <c r="H32" s="116"/>
      <c r="I32" s="55"/>
      <c r="J32" s="116"/>
      <c r="K32" s="55"/>
      <c r="L32" s="116"/>
      <c r="M32" s="54"/>
      <c r="N32" s="692"/>
    </row>
    <row r="33" spans="1:14" ht="28.5" customHeight="1" thickBot="1">
      <c r="A33" s="85" t="s">
        <v>26</v>
      </c>
      <c r="B33" s="102">
        <f>SUM(B14:B32)</f>
        <v>36</v>
      </c>
      <c r="C33" s="106">
        <v>23.4</v>
      </c>
      <c r="D33" s="111"/>
      <c r="E33" s="102">
        <f>SUM(E14:E32)</f>
        <v>5</v>
      </c>
      <c r="F33" s="267">
        <f>E33/B33*100</f>
        <v>13.888888888888889</v>
      </c>
      <c r="G33" s="102">
        <f>SUM(G14:G32)</f>
        <v>17</v>
      </c>
      <c r="H33" s="267">
        <f>G33/B33*100</f>
        <v>47.222222222222221</v>
      </c>
      <c r="I33" s="102">
        <f>SUM(I14:I32)</f>
        <v>12</v>
      </c>
      <c r="J33" s="267">
        <f>I33/B33*100</f>
        <v>33.333333333333329</v>
      </c>
      <c r="K33" s="102">
        <f>SUM(K14:K32)</f>
        <v>2</v>
      </c>
      <c r="L33" s="268">
        <f>K33/B33*100</f>
        <v>5.5555555555555554</v>
      </c>
      <c r="M33" s="106">
        <v>3.3</v>
      </c>
      <c r="N33" s="689"/>
    </row>
    <row r="34" spans="1:14" ht="27" customHeight="1" thickBot="1">
      <c r="A34" s="89" t="s">
        <v>168</v>
      </c>
      <c r="B34" s="109">
        <f>SUM(B13,B33)</f>
        <v>102</v>
      </c>
      <c r="C34" s="269">
        <v>23.8</v>
      </c>
      <c r="D34" s="270"/>
      <c r="E34" s="109">
        <f>SUM(E13,E33)</f>
        <v>12</v>
      </c>
      <c r="F34" s="120">
        <f>E34/B34*100</f>
        <v>11.76470588235294</v>
      </c>
      <c r="G34" s="109">
        <f>SUM(G13,G33)</f>
        <v>39</v>
      </c>
      <c r="H34" s="120">
        <f>G34/B34*100</f>
        <v>38.235294117647058</v>
      </c>
      <c r="I34" s="109">
        <f>SUM(I13,I33)</f>
        <v>47</v>
      </c>
      <c r="J34" s="120">
        <f>I34/B34*100</f>
        <v>46.078431372549019</v>
      </c>
      <c r="K34" s="109">
        <f>SUM(K13,K33)</f>
        <v>4</v>
      </c>
      <c r="L34" s="123">
        <f>K34/B34*100</f>
        <v>3.9215686274509802</v>
      </c>
      <c r="M34" s="127">
        <v>3.4</v>
      </c>
      <c r="N34" s="689"/>
    </row>
    <row r="35" spans="1:14" ht="25.5" customHeight="1" thickBot="1">
      <c r="A35" s="251" t="s">
        <v>167</v>
      </c>
      <c r="B35" s="252"/>
      <c r="C35" s="252"/>
      <c r="D35" s="258"/>
      <c r="E35" s="252"/>
      <c r="F35" s="253"/>
      <c r="G35" s="252"/>
      <c r="H35" s="253"/>
      <c r="I35" s="252"/>
      <c r="J35" s="253"/>
      <c r="K35" s="252"/>
      <c r="L35" s="253"/>
      <c r="M35" s="254"/>
      <c r="N35" s="240"/>
    </row>
  </sheetData>
  <mergeCells count="2">
    <mergeCell ref="N3:N34"/>
    <mergeCell ref="A1:N1"/>
  </mergeCells>
  <phoneticPr fontId="16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35"/>
  <sheetViews>
    <sheetView zoomScale="73" zoomScaleNormal="73" workbookViewId="0">
      <selection activeCell="M29" sqref="M29"/>
    </sheetView>
  </sheetViews>
  <sheetFormatPr defaultColWidth="9.109375" defaultRowHeight="13.2"/>
  <cols>
    <col min="1" max="1" width="35.6640625" style="436" customWidth="1"/>
    <col min="2" max="3" width="14.88671875" style="436" customWidth="1"/>
    <col min="4" max="4" width="12.6640625" style="436" customWidth="1"/>
    <col min="5" max="5" width="9.6640625" style="436" customWidth="1"/>
    <col min="6" max="6" width="9.6640625" style="479" customWidth="1"/>
    <col min="7" max="7" width="9.6640625" style="436" customWidth="1"/>
    <col min="8" max="8" width="9.6640625" style="479" customWidth="1"/>
    <col min="9" max="9" width="9.6640625" style="436" customWidth="1"/>
    <col min="10" max="10" width="9.6640625" style="479" customWidth="1"/>
    <col min="11" max="11" width="9.6640625" style="436" customWidth="1"/>
    <col min="12" max="12" width="9.6640625" style="479" customWidth="1"/>
    <col min="13" max="13" width="17.33203125" style="436" customWidth="1"/>
    <col min="14" max="14" width="26" style="436" customWidth="1"/>
    <col min="15" max="15" width="11.109375" style="436" customWidth="1"/>
    <col min="16" max="23" width="12.6640625" style="436" bestFit="1" customWidth="1"/>
    <col min="24" max="24" width="12" style="436" bestFit="1" customWidth="1"/>
    <col min="25" max="16384" width="9.109375" style="436"/>
  </cols>
  <sheetData>
    <row r="1" spans="1:14" ht="25.5" customHeight="1">
      <c r="A1" s="696" t="s">
        <v>191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</row>
    <row r="2" spans="1:14" ht="26.4">
      <c r="A2" s="437" t="s">
        <v>40</v>
      </c>
      <c r="B2" s="437" t="s">
        <v>43</v>
      </c>
      <c r="C2" s="437" t="s">
        <v>44</v>
      </c>
      <c r="D2" s="437" t="s">
        <v>45</v>
      </c>
      <c r="E2" s="437">
        <v>2</v>
      </c>
      <c r="F2" s="438" t="s">
        <v>46</v>
      </c>
      <c r="G2" s="437">
        <v>3</v>
      </c>
      <c r="H2" s="438" t="s">
        <v>47</v>
      </c>
      <c r="I2" s="437">
        <v>4</v>
      </c>
      <c r="J2" s="438" t="s">
        <v>48</v>
      </c>
      <c r="K2" s="437">
        <v>5</v>
      </c>
      <c r="L2" s="438" t="s">
        <v>49</v>
      </c>
      <c r="M2" s="437" t="s">
        <v>50</v>
      </c>
      <c r="N2" s="437" t="s">
        <v>143</v>
      </c>
    </row>
    <row r="3" spans="1:14" ht="15.6">
      <c r="A3" s="73" t="s">
        <v>6</v>
      </c>
      <c r="B3" s="439">
        <v>1</v>
      </c>
      <c r="C3" s="440">
        <v>19</v>
      </c>
      <c r="D3" s="441"/>
      <c r="E3" s="442">
        <v>0</v>
      </c>
      <c r="F3" s="443">
        <f t="shared" ref="F3:F8" si="0">E3/B3*100</f>
        <v>0</v>
      </c>
      <c r="G3" s="442">
        <v>0</v>
      </c>
      <c r="H3" s="443">
        <f t="shared" ref="H3:H8" si="1">G3/B3*100</f>
        <v>0</v>
      </c>
      <c r="I3" s="442">
        <v>0</v>
      </c>
      <c r="J3" s="443">
        <f t="shared" ref="J3:J8" si="2">I3/B3*100</f>
        <v>0</v>
      </c>
      <c r="K3" s="442">
        <v>1</v>
      </c>
      <c r="L3" s="443">
        <f t="shared" ref="L3:L8" si="3">K3/B3*100</f>
        <v>100</v>
      </c>
      <c r="M3" s="440">
        <v>5</v>
      </c>
      <c r="N3" s="693"/>
    </row>
    <row r="4" spans="1:14" ht="15.6">
      <c r="A4" s="73" t="s">
        <v>8</v>
      </c>
      <c r="B4" s="439">
        <v>1</v>
      </c>
      <c r="C4" s="440">
        <v>16</v>
      </c>
      <c r="D4" s="441"/>
      <c r="E4" s="442">
        <v>0</v>
      </c>
      <c r="F4" s="443">
        <f t="shared" si="0"/>
        <v>0</v>
      </c>
      <c r="G4" s="442">
        <v>0</v>
      </c>
      <c r="H4" s="443">
        <f t="shared" si="1"/>
        <v>0</v>
      </c>
      <c r="I4" s="442">
        <v>1</v>
      </c>
      <c r="J4" s="443">
        <f t="shared" si="2"/>
        <v>100</v>
      </c>
      <c r="K4" s="442">
        <v>0</v>
      </c>
      <c r="L4" s="443">
        <f t="shared" si="3"/>
        <v>0</v>
      </c>
      <c r="M4" s="440">
        <v>4</v>
      </c>
      <c r="N4" s="694"/>
    </row>
    <row r="5" spans="1:14" ht="15.6">
      <c r="A5" s="73" t="s">
        <v>37</v>
      </c>
      <c r="B5" s="439">
        <v>4</v>
      </c>
      <c r="C5" s="440">
        <v>14.5</v>
      </c>
      <c r="D5" s="441"/>
      <c r="E5" s="442">
        <v>0</v>
      </c>
      <c r="F5" s="443">
        <f t="shared" si="0"/>
        <v>0</v>
      </c>
      <c r="G5" s="442">
        <v>0</v>
      </c>
      <c r="H5" s="443">
        <f t="shared" si="1"/>
        <v>0</v>
      </c>
      <c r="I5" s="442">
        <v>4</v>
      </c>
      <c r="J5" s="443">
        <f t="shared" si="2"/>
        <v>100</v>
      </c>
      <c r="K5" s="442">
        <v>0</v>
      </c>
      <c r="L5" s="443">
        <f t="shared" si="3"/>
        <v>0</v>
      </c>
      <c r="M5" s="440">
        <v>4</v>
      </c>
      <c r="N5" s="694"/>
    </row>
    <row r="6" spans="1:14" ht="15.6">
      <c r="A6" s="73" t="s">
        <v>38</v>
      </c>
      <c r="B6" s="439">
        <v>3</v>
      </c>
      <c r="C6" s="440">
        <v>3.7</v>
      </c>
      <c r="D6" s="441"/>
      <c r="E6" s="442">
        <v>2</v>
      </c>
      <c r="F6" s="443">
        <f t="shared" si="0"/>
        <v>66.666666666666657</v>
      </c>
      <c r="G6" s="442">
        <v>1</v>
      </c>
      <c r="H6" s="443">
        <f t="shared" si="1"/>
        <v>33.333333333333329</v>
      </c>
      <c r="I6" s="442">
        <v>0</v>
      </c>
      <c r="J6" s="443">
        <f t="shared" si="2"/>
        <v>0</v>
      </c>
      <c r="K6" s="442">
        <v>0</v>
      </c>
      <c r="L6" s="443">
        <f t="shared" si="3"/>
        <v>0</v>
      </c>
      <c r="M6" s="440">
        <v>2.2999999999999998</v>
      </c>
      <c r="N6" s="694"/>
    </row>
    <row r="7" spans="1:14" s="444" customFormat="1" ht="15.6">
      <c r="A7" s="169" t="s">
        <v>0</v>
      </c>
      <c r="B7" s="439">
        <v>16</v>
      </c>
      <c r="C7" s="440">
        <v>13.6</v>
      </c>
      <c r="D7" s="441"/>
      <c r="E7" s="442">
        <v>0</v>
      </c>
      <c r="F7" s="443">
        <f t="shared" si="0"/>
        <v>0</v>
      </c>
      <c r="G7" s="442">
        <v>5</v>
      </c>
      <c r="H7" s="443">
        <f t="shared" si="1"/>
        <v>31.25</v>
      </c>
      <c r="I7" s="442">
        <v>9</v>
      </c>
      <c r="J7" s="443">
        <f t="shared" si="2"/>
        <v>56.25</v>
      </c>
      <c r="K7" s="442">
        <v>2</v>
      </c>
      <c r="L7" s="443">
        <f t="shared" si="3"/>
        <v>12.5</v>
      </c>
      <c r="M7" s="440">
        <v>3.8</v>
      </c>
      <c r="N7" s="694"/>
    </row>
    <row r="8" spans="1:14" ht="15.6">
      <c r="A8" s="73" t="s">
        <v>9</v>
      </c>
      <c r="B8" s="439">
        <v>9</v>
      </c>
      <c r="C8" s="440">
        <v>16.7</v>
      </c>
      <c r="D8" s="441"/>
      <c r="E8" s="442">
        <v>0</v>
      </c>
      <c r="F8" s="443">
        <f t="shared" si="0"/>
        <v>0</v>
      </c>
      <c r="G8" s="442">
        <v>0</v>
      </c>
      <c r="H8" s="443">
        <f t="shared" si="1"/>
        <v>0</v>
      </c>
      <c r="I8" s="442">
        <v>8</v>
      </c>
      <c r="J8" s="443">
        <f t="shared" si="2"/>
        <v>88.888888888888886</v>
      </c>
      <c r="K8" s="442">
        <v>1</v>
      </c>
      <c r="L8" s="443">
        <f t="shared" si="3"/>
        <v>11.111111111111111</v>
      </c>
      <c r="M8" s="440">
        <v>4.0999999999999996</v>
      </c>
      <c r="N8" s="694"/>
    </row>
    <row r="9" spans="1:14" ht="15.6">
      <c r="A9" s="73" t="s">
        <v>1</v>
      </c>
      <c r="B9" s="439"/>
      <c r="C9" s="440"/>
      <c r="D9" s="441"/>
      <c r="E9" s="442"/>
      <c r="F9" s="443"/>
      <c r="G9" s="442"/>
      <c r="H9" s="443"/>
      <c r="I9" s="442"/>
      <c r="J9" s="443"/>
      <c r="K9" s="442"/>
      <c r="L9" s="443"/>
      <c r="M9" s="440"/>
      <c r="N9" s="694"/>
    </row>
    <row r="10" spans="1:14" ht="15.6">
      <c r="A10" s="73" t="s">
        <v>10</v>
      </c>
      <c r="B10" s="439"/>
      <c r="C10" s="440"/>
      <c r="D10" s="441"/>
      <c r="E10" s="442"/>
      <c r="F10" s="443"/>
      <c r="G10" s="442"/>
      <c r="H10" s="443"/>
      <c r="I10" s="442"/>
      <c r="J10" s="443"/>
      <c r="K10" s="442"/>
      <c r="L10" s="443"/>
      <c r="M10" s="440"/>
      <c r="N10" s="694"/>
    </row>
    <row r="11" spans="1:14" ht="15.6">
      <c r="A11" s="74" t="s">
        <v>39</v>
      </c>
      <c r="B11" s="439"/>
      <c r="C11" s="440"/>
      <c r="D11" s="441"/>
      <c r="E11" s="442"/>
      <c r="F11" s="443"/>
      <c r="G11" s="442"/>
      <c r="H11" s="443"/>
      <c r="I11" s="442"/>
      <c r="J11" s="443"/>
      <c r="K11" s="442"/>
      <c r="L11" s="443"/>
      <c r="M11" s="440"/>
      <c r="N11" s="694"/>
    </row>
    <row r="12" spans="1:14" s="444" customFormat="1" ht="16.2" thickBot="1">
      <c r="A12" s="161" t="s">
        <v>180</v>
      </c>
      <c r="B12" s="445"/>
      <c r="C12" s="446"/>
      <c r="D12" s="447"/>
      <c r="E12" s="448"/>
      <c r="F12" s="449"/>
      <c r="G12" s="448"/>
      <c r="H12" s="449"/>
      <c r="I12" s="448"/>
      <c r="J12" s="449"/>
      <c r="K12" s="448"/>
      <c r="L12" s="443"/>
      <c r="M12" s="446"/>
      <c r="N12" s="694"/>
    </row>
    <row r="13" spans="1:14" ht="22.5" customHeight="1" thickBot="1">
      <c r="A13" s="82" t="s">
        <v>11</v>
      </c>
      <c r="B13" s="450">
        <f>SUM(B3:B12)</f>
        <v>34</v>
      </c>
      <c r="C13" s="451">
        <v>13.9</v>
      </c>
      <c r="D13" s="450"/>
      <c r="E13" s="452">
        <f>SUM(E3:E12)</f>
        <v>2</v>
      </c>
      <c r="F13" s="453">
        <f>E13/B13*100</f>
        <v>5.8823529411764701</v>
      </c>
      <c r="G13" s="454">
        <f>SUM(G3:G12)</f>
        <v>6</v>
      </c>
      <c r="H13" s="455">
        <f>G13/B13*100</f>
        <v>17.647058823529413</v>
      </c>
      <c r="I13" s="450">
        <f>SUM(I3:I12)</f>
        <v>22</v>
      </c>
      <c r="J13" s="455">
        <f>I13/B13*100</f>
        <v>64.705882352941174</v>
      </c>
      <c r="K13" s="450">
        <f>SUM(K3:K12)</f>
        <v>4</v>
      </c>
      <c r="L13" s="456">
        <f>K13/B13*100</f>
        <v>11.76470588235294</v>
      </c>
      <c r="M13" s="457">
        <v>3.8</v>
      </c>
      <c r="N13" s="695"/>
    </row>
    <row r="14" spans="1:14" ht="15.6">
      <c r="A14" s="76" t="s">
        <v>12</v>
      </c>
      <c r="B14" s="458"/>
      <c r="C14" s="459"/>
      <c r="D14" s="460"/>
      <c r="E14" s="461"/>
      <c r="F14" s="462"/>
      <c r="G14" s="461"/>
      <c r="H14" s="462"/>
      <c r="I14" s="461"/>
      <c r="J14" s="462"/>
      <c r="K14" s="461"/>
      <c r="L14" s="462"/>
      <c r="M14" s="459"/>
      <c r="N14" s="694"/>
    </row>
    <row r="15" spans="1:14" ht="15.6">
      <c r="A15" s="74" t="s">
        <v>13</v>
      </c>
      <c r="B15" s="439"/>
      <c r="C15" s="440"/>
      <c r="D15" s="441"/>
      <c r="E15" s="442"/>
      <c r="F15" s="443"/>
      <c r="G15" s="442"/>
      <c r="H15" s="443"/>
      <c r="I15" s="442"/>
      <c r="J15" s="443"/>
      <c r="K15" s="442"/>
      <c r="L15" s="443"/>
      <c r="M15" s="440"/>
      <c r="N15" s="694"/>
    </row>
    <row r="16" spans="1:14" ht="15.6">
      <c r="A16" s="74" t="s">
        <v>14</v>
      </c>
      <c r="B16" s="439"/>
      <c r="C16" s="440"/>
      <c r="D16" s="441"/>
      <c r="E16" s="442"/>
      <c r="F16" s="443"/>
      <c r="G16" s="442"/>
      <c r="H16" s="443"/>
      <c r="I16" s="442"/>
      <c r="J16" s="443"/>
      <c r="K16" s="442"/>
      <c r="L16" s="443"/>
      <c r="M16" s="440"/>
      <c r="N16" s="694"/>
    </row>
    <row r="17" spans="1:14" ht="15.6">
      <c r="A17" s="74" t="s">
        <v>77</v>
      </c>
      <c r="B17" s="439"/>
      <c r="C17" s="440"/>
      <c r="D17" s="441"/>
      <c r="E17" s="442"/>
      <c r="F17" s="443"/>
      <c r="G17" s="442"/>
      <c r="H17" s="443"/>
      <c r="I17" s="442"/>
      <c r="J17" s="443"/>
      <c r="K17" s="442"/>
      <c r="L17" s="443"/>
      <c r="M17" s="440"/>
      <c r="N17" s="694"/>
    </row>
    <row r="18" spans="1:14" ht="15.6">
      <c r="A18" s="74" t="s">
        <v>15</v>
      </c>
      <c r="B18" s="439">
        <v>1</v>
      </c>
      <c r="C18" s="440">
        <v>21</v>
      </c>
      <c r="D18" s="441"/>
      <c r="E18" s="442">
        <v>0</v>
      </c>
      <c r="F18" s="443">
        <f>E18/B18*100</f>
        <v>0</v>
      </c>
      <c r="G18" s="442">
        <v>0</v>
      </c>
      <c r="H18" s="443">
        <f>G18/B18*100</f>
        <v>0</v>
      </c>
      <c r="I18" s="442">
        <v>0</v>
      </c>
      <c r="J18" s="443">
        <f>I18/B18*100</f>
        <v>0</v>
      </c>
      <c r="K18" s="442">
        <v>1</v>
      </c>
      <c r="L18" s="443">
        <f>K18/B18*100</f>
        <v>100</v>
      </c>
      <c r="M18" s="440">
        <v>5</v>
      </c>
      <c r="N18" s="694"/>
    </row>
    <row r="19" spans="1:14" s="444" customFormat="1" ht="15.6">
      <c r="A19" s="77" t="s">
        <v>16</v>
      </c>
      <c r="B19" s="439"/>
      <c r="C19" s="463"/>
      <c r="D19" s="441"/>
      <c r="E19" s="442"/>
      <c r="F19" s="443"/>
      <c r="G19" s="442"/>
      <c r="H19" s="443"/>
      <c r="I19" s="442"/>
      <c r="J19" s="443"/>
      <c r="K19" s="442"/>
      <c r="L19" s="443"/>
      <c r="M19" s="440"/>
      <c r="N19" s="694"/>
    </row>
    <row r="20" spans="1:14" ht="15.6">
      <c r="A20" s="74" t="s">
        <v>17</v>
      </c>
      <c r="B20" s="439"/>
      <c r="C20" s="440"/>
      <c r="D20" s="441"/>
      <c r="E20" s="442"/>
      <c r="F20" s="443"/>
      <c r="G20" s="442"/>
      <c r="H20" s="443"/>
      <c r="I20" s="442"/>
      <c r="J20" s="443"/>
      <c r="K20" s="442"/>
      <c r="L20" s="443"/>
      <c r="M20" s="440"/>
      <c r="N20" s="694"/>
    </row>
    <row r="21" spans="1:14" ht="15.6">
      <c r="A21" s="74" t="s">
        <v>18</v>
      </c>
      <c r="B21" s="439"/>
      <c r="C21" s="440"/>
      <c r="D21" s="441"/>
      <c r="E21" s="442"/>
      <c r="F21" s="443"/>
      <c r="G21" s="442"/>
      <c r="H21" s="443"/>
      <c r="I21" s="442"/>
      <c r="J21" s="443"/>
      <c r="K21" s="442"/>
      <c r="L21" s="443"/>
      <c r="M21" s="440"/>
      <c r="N21" s="694"/>
    </row>
    <row r="22" spans="1:14" s="444" customFormat="1" ht="15.6">
      <c r="A22" s="77" t="s">
        <v>19</v>
      </c>
      <c r="B22" s="439">
        <v>1</v>
      </c>
      <c r="C22" s="440">
        <v>18</v>
      </c>
      <c r="D22" s="441"/>
      <c r="E22" s="442">
        <v>0</v>
      </c>
      <c r="F22" s="443">
        <f>E22/B22*100</f>
        <v>0</v>
      </c>
      <c r="G22" s="442">
        <v>0</v>
      </c>
      <c r="H22" s="443">
        <f>G22/B22*100</f>
        <v>0</v>
      </c>
      <c r="I22" s="442">
        <v>0</v>
      </c>
      <c r="J22" s="443">
        <f>I22/B22*100</f>
        <v>0</v>
      </c>
      <c r="K22" s="442">
        <v>1</v>
      </c>
      <c r="L22" s="443">
        <f>K22/B22*100</f>
        <v>100</v>
      </c>
      <c r="M22" s="440">
        <v>5</v>
      </c>
      <c r="N22" s="694"/>
    </row>
    <row r="23" spans="1:14" ht="15.6">
      <c r="A23" s="74" t="s">
        <v>20</v>
      </c>
      <c r="B23" s="439"/>
      <c r="C23" s="440"/>
      <c r="D23" s="441"/>
      <c r="E23" s="442"/>
      <c r="F23" s="443"/>
      <c r="G23" s="442"/>
      <c r="H23" s="443"/>
      <c r="I23" s="442"/>
      <c r="J23" s="443"/>
      <c r="K23" s="442"/>
      <c r="L23" s="443"/>
      <c r="M23" s="440"/>
      <c r="N23" s="694"/>
    </row>
    <row r="24" spans="1:14" ht="15.6">
      <c r="A24" s="74" t="s">
        <v>21</v>
      </c>
      <c r="B24" s="439"/>
      <c r="C24" s="440"/>
      <c r="D24" s="441"/>
      <c r="E24" s="442"/>
      <c r="F24" s="443"/>
      <c r="G24" s="442"/>
      <c r="H24" s="443"/>
      <c r="I24" s="442"/>
      <c r="J24" s="443"/>
      <c r="K24" s="442"/>
      <c r="L24" s="443"/>
      <c r="M24" s="440"/>
      <c r="N24" s="694"/>
    </row>
    <row r="25" spans="1:14" ht="15.6">
      <c r="A25" s="77" t="s">
        <v>22</v>
      </c>
      <c r="B25" s="439"/>
      <c r="C25" s="440"/>
      <c r="D25" s="441"/>
      <c r="E25" s="442"/>
      <c r="F25" s="443"/>
      <c r="G25" s="442"/>
      <c r="H25" s="443"/>
      <c r="I25" s="442"/>
      <c r="J25" s="443"/>
      <c r="K25" s="442"/>
      <c r="L25" s="443"/>
      <c r="M25" s="440"/>
      <c r="N25" s="694"/>
    </row>
    <row r="26" spans="1:14" ht="15.6">
      <c r="A26" s="77" t="s">
        <v>41</v>
      </c>
      <c r="B26" s="439"/>
      <c r="C26" s="440"/>
      <c r="D26" s="441"/>
      <c r="E26" s="442"/>
      <c r="F26" s="443"/>
      <c r="G26" s="442"/>
      <c r="H26" s="443"/>
      <c r="I26" s="442"/>
      <c r="J26" s="443"/>
      <c r="K26" s="442"/>
      <c r="L26" s="443"/>
      <c r="M26" s="440"/>
      <c r="N26" s="694"/>
    </row>
    <row r="27" spans="1:14" ht="15.6">
      <c r="A27" s="77" t="s">
        <v>181</v>
      </c>
      <c r="B27" s="439"/>
      <c r="C27" s="440"/>
      <c r="D27" s="441"/>
      <c r="E27" s="442"/>
      <c r="F27" s="443"/>
      <c r="G27" s="442"/>
      <c r="H27" s="443"/>
      <c r="I27" s="442"/>
      <c r="J27" s="443"/>
      <c r="K27" s="442"/>
      <c r="L27" s="443"/>
      <c r="M27" s="440"/>
      <c r="N27" s="694"/>
    </row>
    <row r="28" spans="1:14" ht="15.6">
      <c r="A28" s="77" t="s">
        <v>182</v>
      </c>
      <c r="B28" s="439"/>
      <c r="C28" s="440"/>
      <c r="D28" s="441"/>
      <c r="E28" s="442"/>
      <c r="F28" s="443"/>
      <c r="G28" s="442"/>
      <c r="H28" s="443"/>
      <c r="I28" s="442"/>
      <c r="J28" s="443"/>
      <c r="K28" s="442"/>
      <c r="L28" s="443"/>
      <c r="M28" s="440"/>
      <c r="N28" s="694"/>
    </row>
    <row r="29" spans="1:14" ht="15.6">
      <c r="A29" s="77" t="s">
        <v>23</v>
      </c>
      <c r="B29" s="439"/>
      <c r="C29" s="440"/>
      <c r="D29" s="441"/>
      <c r="E29" s="442"/>
      <c r="F29" s="443"/>
      <c r="G29" s="442"/>
      <c r="H29" s="443"/>
      <c r="I29" s="442"/>
      <c r="J29" s="443"/>
      <c r="K29" s="442"/>
      <c r="L29" s="443"/>
      <c r="M29" s="440"/>
      <c r="N29" s="694"/>
    </row>
    <row r="30" spans="1:14" ht="15.6">
      <c r="A30" s="77" t="s">
        <v>24</v>
      </c>
      <c r="B30" s="439"/>
      <c r="C30" s="440"/>
      <c r="D30" s="441"/>
      <c r="E30" s="442"/>
      <c r="F30" s="443"/>
      <c r="G30" s="442"/>
      <c r="H30" s="443"/>
      <c r="I30" s="442"/>
      <c r="J30" s="443"/>
      <c r="K30" s="442"/>
      <c r="L30" s="443"/>
      <c r="M30" s="440"/>
      <c r="N30" s="694"/>
    </row>
    <row r="31" spans="1:14" ht="15.6">
      <c r="A31" s="77" t="s">
        <v>25</v>
      </c>
      <c r="B31" s="439"/>
      <c r="C31" s="440"/>
      <c r="D31" s="441"/>
      <c r="E31" s="442"/>
      <c r="F31" s="443"/>
      <c r="G31" s="442"/>
      <c r="H31" s="443"/>
      <c r="I31" s="442"/>
      <c r="J31" s="443"/>
      <c r="K31" s="442"/>
      <c r="L31" s="443"/>
      <c r="M31" s="440"/>
      <c r="N31" s="694"/>
    </row>
    <row r="32" spans="1:14" ht="16.2" thickBot="1">
      <c r="A32" s="76" t="s">
        <v>183</v>
      </c>
      <c r="B32" s="445"/>
      <c r="C32" s="446"/>
      <c r="D32" s="447"/>
      <c r="E32" s="448"/>
      <c r="F32" s="449"/>
      <c r="G32" s="448"/>
      <c r="H32" s="449"/>
      <c r="I32" s="448"/>
      <c r="J32" s="449"/>
      <c r="K32" s="448"/>
      <c r="L32" s="449"/>
      <c r="M32" s="446"/>
      <c r="N32" s="694"/>
    </row>
    <row r="33" spans="1:14" ht="28.5" customHeight="1" thickBot="1">
      <c r="A33" s="85" t="s">
        <v>26</v>
      </c>
      <c r="B33" s="464">
        <f>SUM(B14:B32)</f>
        <v>2</v>
      </c>
      <c r="C33" s="465">
        <v>19.5</v>
      </c>
      <c r="D33" s="466"/>
      <c r="E33" s="464">
        <f>SUM(E14:E32)</f>
        <v>0</v>
      </c>
      <c r="F33" s="467">
        <f>E33/B33*100</f>
        <v>0</v>
      </c>
      <c r="G33" s="464">
        <f>SUM(G14:G32)</f>
        <v>0</v>
      </c>
      <c r="H33" s="467">
        <f>G33/B33*100</f>
        <v>0</v>
      </c>
      <c r="I33" s="464">
        <f>SUM(I14:I32)</f>
        <v>0</v>
      </c>
      <c r="J33" s="467">
        <f>I33/B33*100</f>
        <v>0</v>
      </c>
      <c r="K33" s="464">
        <f>SUM(K14:K32)</f>
        <v>2</v>
      </c>
      <c r="L33" s="468">
        <f>K33/B33*100</f>
        <v>100</v>
      </c>
      <c r="M33" s="465">
        <v>5</v>
      </c>
      <c r="N33" s="695"/>
    </row>
    <row r="34" spans="1:14" ht="27" customHeight="1" thickBot="1">
      <c r="A34" s="89" t="s">
        <v>168</v>
      </c>
      <c r="B34" s="469">
        <f>SUM(B13,B33)</f>
        <v>36</v>
      </c>
      <c r="C34" s="470">
        <v>14.2</v>
      </c>
      <c r="D34" s="471"/>
      <c r="E34" s="469">
        <f>SUM(E13,E33)</f>
        <v>2</v>
      </c>
      <c r="F34" s="472">
        <f>E34/B34*100</f>
        <v>5.5555555555555554</v>
      </c>
      <c r="G34" s="469">
        <f>SUM(G13,G33)</f>
        <v>6</v>
      </c>
      <c r="H34" s="472">
        <f>G34/B34*100</f>
        <v>16.666666666666664</v>
      </c>
      <c r="I34" s="469">
        <f>SUM(I13,I33)</f>
        <v>22</v>
      </c>
      <c r="J34" s="472">
        <f>I34/B34*100</f>
        <v>61.111111111111114</v>
      </c>
      <c r="K34" s="469">
        <f>SUM(K13,K33)</f>
        <v>6</v>
      </c>
      <c r="L34" s="473">
        <f>K34/B34*100</f>
        <v>16.666666666666664</v>
      </c>
      <c r="M34" s="474">
        <v>3.9</v>
      </c>
      <c r="N34" s="695"/>
    </row>
    <row r="35" spans="1:14" ht="25.5" customHeight="1" thickBot="1">
      <c r="A35" s="251" t="s">
        <v>167</v>
      </c>
      <c r="B35" s="475"/>
      <c r="C35" s="475"/>
      <c r="D35" s="476"/>
      <c r="E35" s="475"/>
      <c r="F35" s="256"/>
      <c r="G35" s="475"/>
      <c r="H35" s="256"/>
      <c r="I35" s="475"/>
      <c r="J35" s="256"/>
      <c r="K35" s="475"/>
      <c r="L35" s="256"/>
      <c r="M35" s="477"/>
      <c r="N35" s="478"/>
    </row>
  </sheetData>
  <mergeCells count="2">
    <mergeCell ref="N3:N34"/>
    <mergeCell ref="A1:N1"/>
  </mergeCells>
  <phoneticPr fontId="7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M35"/>
  <sheetViews>
    <sheetView zoomScale="73" zoomScaleNormal="73" workbookViewId="0">
      <selection activeCell="S12" sqref="S12"/>
    </sheetView>
  </sheetViews>
  <sheetFormatPr defaultColWidth="9.109375" defaultRowHeight="13.2"/>
  <cols>
    <col min="1" max="1" width="35.6640625" style="436" customWidth="1"/>
    <col min="2" max="3" width="14.88671875" style="436" customWidth="1"/>
    <col min="4" max="4" width="12.6640625" style="436" customWidth="1"/>
    <col min="5" max="5" width="9.6640625" style="436" customWidth="1"/>
    <col min="6" max="6" width="9.6640625" style="479" customWidth="1"/>
    <col min="7" max="7" width="9.6640625" style="436" customWidth="1"/>
    <col min="8" max="8" width="9.6640625" style="479" customWidth="1"/>
    <col min="9" max="9" width="9.6640625" style="436" customWidth="1"/>
    <col min="10" max="10" width="9.6640625" style="479" customWidth="1"/>
    <col min="11" max="11" width="9.6640625" style="436" customWidth="1"/>
    <col min="12" max="12" width="9.6640625" style="479" customWidth="1"/>
    <col min="13" max="13" width="17.33203125" style="436" customWidth="1"/>
    <col min="14" max="14" width="11.109375" style="436" customWidth="1"/>
    <col min="15" max="22" width="12.6640625" style="436" bestFit="1" customWidth="1"/>
    <col min="23" max="23" width="12" style="436" bestFit="1" customWidth="1"/>
    <col min="24" max="16384" width="9.109375" style="436"/>
  </cols>
  <sheetData>
    <row r="1" spans="1:13" ht="25.5" customHeight="1">
      <c r="A1" s="696" t="s">
        <v>192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</row>
    <row r="2" spans="1:13" ht="26.4">
      <c r="A2" s="437" t="s">
        <v>40</v>
      </c>
      <c r="B2" s="437" t="s">
        <v>43</v>
      </c>
      <c r="C2" s="437" t="s">
        <v>44</v>
      </c>
      <c r="D2" s="437" t="s">
        <v>45</v>
      </c>
      <c r="E2" s="437">
        <v>2</v>
      </c>
      <c r="F2" s="438" t="s">
        <v>46</v>
      </c>
      <c r="G2" s="437">
        <v>3</v>
      </c>
      <c r="H2" s="438" t="s">
        <v>47</v>
      </c>
      <c r="I2" s="437">
        <v>4</v>
      </c>
      <c r="J2" s="438" t="s">
        <v>48</v>
      </c>
      <c r="K2" s="437">
        <v>5</v>
      </c>
      <c r="L2" s="438" t="s">
        <v>49</v>
      </c>
      <c r="M2" s="437" t="s">
        <v>50</v>
      </c>
    </row>
    <row r="3" spans="1:13" ht="15.6">
      <c r="A3" s="73" t="s">
        <v>6</v>
      </c>
      <c r="B3" s="439"/>
      <c r="C3" s="440"/>
      <c r="D3" s="441"/>
      <c r="E3" s="442"/>
      <c r="F3" s="443"/>
      <c r="G3" s="442"/>
      <c r="H3" s="443"/>
      <c r="I3" s="442"/>
      <c r="J3" s="443"/>
      <c r="K3" s="442"/>
      <c r="L3" s="443"/>
      <c r="M3" s="440"/>
    </row>
    <row r="4" spans="1:13" ht="15.6">
      <c r="A4" s="73" t="s">
        <v>8</v>
      </c>
      <c r="B4" s="439">
        <v>1</v>
      </c>
      <c r="C4" s="440">
        <v>57</v>
      </c>
      <c r="D4" s="441"/>
      <c r="E4" s="442">
        <v>0</v>
      </c>
      <c r="F4" s="443">
        <f>E4/B4*100</f>
        <v>0</v>
      </c>
      <c r="G4" s="442">
        <v>0</v>
      </c>
      <c r="H4" s="443">
        <f>G4/B4*100</f>
        <v>0</v>
      </c>
      <c r="I4" s="442">
        <v>1</v>
      </c>
      <c r="J4" s="443">
        <f>I4/B4*100</f>
        <v>100</v>
      </c>
      <c r="K4" s="442">
        <v>0</v>
      </c>
      <c r="L4" s="443">
        <f>K4/B4*100</f>
        <v>0</v>
      </c>
      <c r="M4" s="440">
        <v>4</v>
      </c>
    </row>
    <row r="5" spans="1:13" ht="15.6">
      <c r="A5" s="73" t="s">
        <v>37</v>
      </c>
      <c r="B5" s="439"/>
      <c r="C5" s="440"/>
      <c r="D5" s="441"/>
      <c r="E5" s="442"/>
      <c r="F5" s="443"/>
      <c r="G5" s="442"/>
      <c r="H5" s="443"/>
      <c r="I5" s="442"/>
      <c r="J5" s="443"/>
      <c r="K5" s="442"/>
      <c r="L5" s="443"/>
      <c r="M5" s="440"/>
    </row>
    <row r="6" spans="1:13" ht="15.6">
      <c r="A6" s="73" t="s">
        <v>38</v>
      </c>
      <c r="B6" s="439"/>
      <c r="C6" s="440"/>
      <c r="D6" s="441"/>
      <c r="E6" s="442"/>
      <c r="F6" s="443"/>
      <c r="G6" s="442"/>
      <c r="H6" s="443"/>
      <c r="I6" s="442"/>
      <c r="J6" s="443"/>
      <c r="K6" s="442"/>
      <c r="L6" s="443"/>
      <c r="M6" s="440"/>
    </row>
    <row r="7" spans="1:13" s="444" customFormat="1" ht="15.6">
      <c r="A7" s="169" t="s">
        <v>0</v>
      </c>
      <c r="B7" s="439">
        <v>8</v>
      </c>
      <c r="C7" s="440">
        <v>53.8</v>
      </c>
      <c r="D7" s="441"/>
      <c r="E7" s="442">
        <v>0</v>
      </c>
      <c r="F7" s="443">
        <f>E7/B7*100</f>
        <v>0</v>
      </c>
      <c r="G7" s="442">
        <v>1</v>
      </c>
      <c r="H7" s="443">
        <f>G7/B7*100</f>
        <v>12.5</v>
      </c>
      <c r="I7" s="442">
        <v>5</v>
      </c>
      <c r="J7" s="443">
        <f>I7/B7*100</f>
        <v>62.5</v>
      </c>
      <c r="K7" s="442">
        <v>2</v>
      </c>
      <c r="L7" s="443">
        <f>K7/B7*100</f>
        <v>25</v>
      </c>
      <c r="M7" s="440">
        <v>4.0999999999999996</v>
      </c>
    </row>
    <row r="8" spans="1:13" ht="15.6">
      <c r="A8" s="73" t="s">
        <v>9</v>
      </c>
      <c r="B8" s="439"/>
      <c r="C8" s="440"/>
      <c r="D8" s="441"/>
      <c r="E8" s="442"/>
      <c r="F8" s="443"/>
      <c r="G8" s="442"/>
      <c r="H8" s="443"/>
      <c r="I8" s="442"/>
      <c r="J8" s="443"/>
      <c r="K8" s="442"/>
      <c r="L8" s="443"/>
      <c r="M8" s="440"/>
    </row>
    <row r="9" spans="1:13" ht="15.6">
      <c r="A9" s="73" t="s">
        <v>1</v>
      </c>
      <c r="B9" s="439">
        <v>2</v>
      </c>
      <c r="C9" s="440">
        <v>49.5</v>
      </c>
      <c r="D9" s="441"/>
      <c r="E9" s="442">
        <v>0</v>
      </c>
      <c r="F9" s="443">
        <f>E9/B9*100</f>
        <v>0</v>
      </c>
      <c r="G9" s="442">
        <v>1</v>
      </c>
      <c r="H9" s="443">
        <f>G9/B9*100</f>
        <v>50</v>
      </c>
      <c r="I9" s="442">
        <v>1</v>
      </c>
      <c r="J9" s="443">
        <f>I9/B9*100</f>
        <v>50</v>
      </c>
      <c r="K9" s="442">
        <v>0</v>
      </c>
      <c r="L9" s="443">
        <f>K9/B9*100</f>
        <v>0</v>
      </c>
      <c r="M9" s="440">
        <v>3.5</v>
      </c>
    </row>
    <row r="10" spans="1:13" ht="15.6">
      <c r="A10" s="73" t="s">
        <v>10</v>
      </c>
      <c r="B10" s="439"/>
      <c r="C10" s="440"/>
      <c r="D10" s="441"/>
      <c r="E10" s="442"/>
      <c r="F10" s="443"/>
      <c r="G10" s="442"/>
      <c r="H10" s="443"/>
      <c r="I10" s="442"/>
      <c r="J10" s="443"/>
      <c r="K10" s="442"/>
      <c r="L10" s="443"/>
      <c r="M10" s="440"/>
    </row>
    <row r="11" spans="1:13" ht="15.6">
      <c r="A11" s="74" t="s">
        <v>39</v>
      </c>
      <c r="B11" s="439"/>
      <c r="C11" s="440"/>
      <c r="D11" s="441"/>
      <c r="E11" s="442"/>
      <c r="F11" s="443"/>
      <c r="G11" s="442"/>
      <c r="H11" s="443"/>
      <c r="I11" s="442"/>
      <c r="J11" s="443"/>
      <c r="K11" s="442"/>
      <c r="L11" s="443"/>
      <c r="M11" s="440"/>
    </row>
    <row r="12" spans="1:13" s="444" customFormat="1" ht="16.2" thickBot="1">
      <c r="A12" s="161" t="s">
        <v>180</v>
      </c>
      <c r="B12" s="445"/>
      <c r="C12" s="446"/>
      <c r="D12" s="447"/>
      <c r="E12" s="448"/>
      <c r="F12" s="449"/>
      <c r="G12" s="448"/>
      <c r="H12" s="449"/>
      <c r="I12" s="448"/>
      <c r="J12" s="449"/>
      <c r="K12" s="448"/>
      <c r="L12" s="443"/>
      <c r="M12" s="446"/>
    </row>
    <row r="13" spans="1:13" ht="22.5" customHeight="1" thickBot="1">
      <c r="A13" s="82" t="s">
        <v>11</v>
      </c>
      <c r="B13" s="450">
        <f>SUM(B3:B12)</f>
        <v>11</v>
      </c>
      <c r="C13" s="451">
        <v>53.3</v>
      </c>
      <c r="D13" s="450"/>
      <c r="E13" s="452">
        <f>SUM(E3:E12)</f>
        <v>0</v>
      </c>
      <c r="F13" s="453">
        <f>E13/B13*100</f>
        <v>0</v>
      </c>
      <c r="G13" s="454">
        <f>SUM(G3:G12)</f>
        <v>2</v>
      </c>
      <c r="H13" s="455">
        <f>G13/B13*100</f>
        <v>18.181818181818183</v>
      </c>
      <c r="I13" s="450">
        <f>SUM(I3:I12)</f>
        <v>7</v>
      </c>
      <c r="J13" s="455">
        <f>I13/B13*100</f>
        <v>63.636363636363633</v>
      </c>
      <c r="K13" s="450">
        <f>SUM(K3:K12)</f>
        <v>2</v>
      </c>
      <c r="L13" s="456">
        <f>K13/B13*100</f>
        <v>18.181818181818183</v>
      </c>
      <c r="M13" s="457">
        <v>4</v>
      </c>
    </row>
    <row r="14" spans="1:13" ht="15.6">
      <c r="A14" s="76" t="s">
        <v>12</v>
      </c>
      <c r="B14" s="458"/>
      <c r="C14" s="459"/>
      <c r="D14" s="460"/>
      <c r="E14" s="461"/>
      <c r="F14" s="462"/>
      <c r="G14" s="461"/>
      <c r="H14" s="462"/>
      <c r="I14" s="461"/>
      <c r="J14" s="462"/>
      <c r="K14" s="461"/>
      <c r="L14" s="462"/>
      <c r="M14" s="459"/>
    </row>
    <row r="15" spans="1:13" ht="15.6">
      <c r="A15" s="74" t="s">
        <v>13</v>
      </c>
      <c r="B15" s="439"/>
      <c r="C15" s="440"/>
      <c r="D15" s="441"/>
      <c r="E15" s="442"/>
      <c r="F15" s="443"/>
      <c r="G15" s="442"/>
      <c r="H15" s="443"/>
      <c r="I15" s="442"/>
      <c r="J15" s="443"/>
      <c r="K15" s="442"/>
      <c r="L15" s="443"/>
      <c r="M15" s="440"/>
    </row>
    <row r="16" spans="1:13" ht="15.6">
      <c r="A16" s="74" t="s">
        <v>14</v>
      </c>
      <c r="B16" s="439"/>
      <c r="C16" s="440"/>
      <c r="D16" s="441"/>
      <c r="E16" s="442"/>
      <c r="F16" s="443"/>
      <c r="G16" s="442"/>
      <c r="H16" s="443"/>
      <c r="I16" s="442"/>
      <c r="J16" s="443"/>
      <c r="K16" s="442"/>
      <c r="L16" s="443"/>
      <c r="M16" s="440"/>
    </row>
    <row r="17" spans="1:13" ht="15.6">
      <c r="A17" s="74" t="s">
        <v>77</v>
      </c>
      <c r="B17" s="439"/>
      <c r="C17" s="440"/>
      <c r="D17" s="441"/>
      <c r="E17" s="442"/>
      <c r="F17" s="443"/>
      <c r="G17" s="442"/>
      <c r="H17" s="443"/>
      <c r="I17" s="442"/>
      <c r="J17" s="443"/>
      <c r="K17" s="442"/>
      <c r="L17" s="443"/>
      <c r="M17" s="440"/>
    </row>
    <row r="18" spans="1:13" ht="15.6">
      <c r="A18" s="74" t="s">
        <v>15</v>
      </c>
      <c r="B18" s="439"/>
      <c r="C18" s="440"/>
      <c r="D18" s="441"/>
      <c r="E18" s="442"/>
      <c r="F18" s="443"/>
      <c r="G18" s="442"/>
      <c r="H18" s="443"/>
      <c r="I18" s="442"/>
      <c r="J18" s="443"/>
      <c r="K18" s="442"/>
      <c r="L18" s="443"/>
      <c r="M18" s="440"/>
    </row>
    <row r="19" spans="1:13" s="444" customFormat="1" ht="15.6">
      <c r="A19" s="77" t="s">
        <v>16</v>
      </c>
      <c r="B19" s="439"/>
      <c r="C19" s="463"/>
      <c r="D19" s="441"/>
      <c r="E19" s="442"/>
      <c r="F19" s="443"/>
      <c r="G19" s="442"/>
      <c r="H19" s="443"/>
      <c r="I19" s="442"/>
      <c r="J19" s="443"/>
      <c r="K19" s="442"/>
      <c r="L19" s="443"/>
      <c r="M19" s="440"/>
    </row>
    <row r="20" spans="1:13" ht="15.6">
      <c r="A20" s="74" t="s">
        <v>17</v>
      </c>
      <c r="B20" s="439"/>
      <c r="C20" s="440"/>
      <c r="D20" s="441"/>
      <c r="E20" s="442"/>
      <c r="F20" s="443"/>
      <c r="G20" s="442"/>
      <c r="H20" s="443"/>
      <c r="I20" s="442"/>
      <c r="J20" s="443"/>
      <c r="K20" s="442"/>
      <c r="L20" s="443"/>
      <c r="M20" s="440"/>
    </row>
    <row r="21" spans="1:13" ht="15.6">
      <c r="A21" s="74" t="s">
        <v>18</v>
      </c>
      <c r="B21" s="439"/>
      <c r="C21" s="440"/>
      <c r="D21" s="441"/>
      <c r="E21" s="442"/>
      <c r="F21" s="443"/>
      <c r="G21" s="442"/>
      <c r="H21" s="443"/>
      <c r="I21" s="442"/>
      <c r="J21" s="443"/>
      <c r="K21" s="442"/>
      <c r="L21" s="443"/>
      <c r="M21" s="440"/>
    </row>
    <row r="22" spans="1:13" s="444" customFormat="1" ht="15.6">
      <c r="A22" s="77" t="s">
        <v>19</v>
      </c>
      <c r="B22" s="439"/>
      <c r="C22" s="440"/>
      <c r="D22" s="441"/>
      <c r="E22" s="442"/>
      <c r="F22" s="443"/>
      <c r="G22" s="442"/>
      <c r="H22" s="443"/>
      <c r="I22" s="442"/>
      <c r="J22" s="443"/>
      <c r="K22" s="442"/>
      <c r="L22" s="443"/>
      <c r="M22" s="440"/>
    </row>
    <row r="23" spans="1:13" ht="15.6">
      <c r="A23" s="74" t="s">
        <v>20</v>
      </c>
      <c r="B23" s="439"/>
      <c r="C23" s="440"/>
      <c r="D23" s="441"/>
      <c r="E23" s="442"/>
      <c r="F23" s="443"/>
      <c r="G23" s="442"/>
      <c r="H23" s="443"/>
      <c r="I23" s="442"/>
      <c r="J23" s="443"/>
      <c r="K23" s="442"/>
      <c r="L23" s="443"/>
      <c r="M23" s="440"/>
    </row>
    <row r="24" spans="1:13" ht="15.6">
      <c r="A24" s="74" t="s">
        <v>21</v>
      </c>
      <c r="B24" s="439"/>
      <c r="C24" s="440"/>
      <c r="D24" s="441"/>
      <c r="E24" s="442"/>
      <c r="F24" s="443"/>
      <c r="G24" s="442"/>
      <c r="H24" s="443"/>
      <c r="I24" s="442"/>
      <c r="J24" s="443"/>
      <c r="K24" s="442"/>
      <c r="L24" s="443"/>
      <c r="M24" s="440"/>
    </row>
    <row r="25" spans="1:13" ht="15.6">
      <c r="A25" s="77" t="s">
        <v>22</v>
      </c>
      <c r="B25" s="439"/>
      <c r="C25" s="440"/>
      <c r="D25" s="441"/>
      <c r="E25" s="442"/>
      <c r="F25" s="443"/>
      <c r="G25" s="442"/>
      <c r="H25" s="443"/>
      <c r="I25" s="442"/>
      <c r="J25" s="443"/>
      <c r="K25" s="442"/>
      <c r="L25" s="443"/>
      <c r="M25" s="440"/>
    </row>
    <row r="26" spans="1:13" ht="15.6">
      <c r="A26" s="77" t="s">
        <v>41</v>
      </c>
      <c r="B26" s="439"/>
      <c r="C26" s="440"/>
      <c r="D26" s="441"/>
      <c r="E26" s="442"/>
      <c r="F26" s="443"/>
      <c r="G26" s="442"/>
      <c r="H26" s="443"/>
      <c r="I26" s="442"/>
      <c r="J26" s="443"/>
      <c r="K26" s="442"/>
      <c r="L26" s="443"/>
      <c r="M26" s="440"/>
    </row>
    <row r="27" spans="1:13" ht="15.6">
      <c r="A27" s="77" t="s">
        <v>181</v>
      </c>
      <c r="B27" s="439"/>
      <c r="C27" s="440"/>
      <c r="D27" s="441"/>
      <c r="E27" s="442"/>
      <c r="F27" s="443"/>
      <c r="G27" s="442"/>
      <c r="H27" s="443"/>
      <c r="I27" s="442"/>
      <c r="J27" s="443"/>
      <c r="K27" s="442"/>
      <c r="L27" s="443"/>
      <c r="M27" s="440"/>
    </row>
    <row r="28" spans="1:13" ht="15.6">
      <c r="A28" s="77" t="s">
        <v>182</v>
      </c>
      <c r="B28" s="439"/>
      <c r="C28" s="440"/>
      <c r="D28" s="441"/>
      <c r="E28" s="442"/>
      <c r="F28" s="443"/>
      <c r="G28" s="442"/>
      <c r="H28" s="443"/>
      <c r="I28" s="442"/>
      <c r="J28" s="443"/>
      <c r="K28" s="442"/>
      <c r="L28" s="443"/>
      <c r="M28" s="440"/>
    </row>
    <row r="29" spans="1:13" ht="15.6">
      <c r="A29" s="77" t="s">
        <v>23</v>
      </c>
      <c r="B29" s="439"/>
      <c r="C29" s="440"/>
      <c r="D29" s="441"/>
      <c r="E29" s="442"/>
      <c r="F29" s="443"/>
      <c r="G29" s="442"/>
      <c r="H29" s="443"/>
      <c r="I29" s="442"/>
      <c r="J29" s="443"/>
      <c r="K29" s="442"/>
      <c r="L29" s="443"/>
      <c r="M29" s="440"/>
    </row>
    <row r="30" spans="1:13" ht="15.6">
      <c r="A30" s="77" t="s">
        <v>24</v>
      </c>
      <c r="B30" s="439"/>
      <c r="C30" s="440"/>
      <c r="D30" s="441"/>
      <c r="E30" s="442"/>
      <c r="F30" s="443"/>
      <c r="G30" s="442"/>
      <c r="H30" s="443"/>
      <c r="I30" s="442"/>
      <c r="J30" s="443"/>
      <c r="K30" s="442"/>
      <c r="L30" s="443"/>
      <c r="M30" s="440"/>
    </row>
    <row r="31" spans="1:13" ht="15.6">
      <c r="A31" s="77" t="s">
        <v>25</v>
      </c>
      <c r="B31" s="439"/>
      <c r="C31" s="440"/>
      <c r="D31" s="441"/>
      <c r="E31" s="442"/>
      <c r="F31" s="443"/>
      <c r="G31" s="442"/>
      <c r="H31" s="443"/>
      <c r="I31" s="442"/>
      <c r="J31" s="443"/>
      <c r="K31" s="442"/>
      <c r="L31" s="443"/>
      <c r="M31" s="440"/>
    </row>
    <row r="32" spans="1:13" ht="16.2" thickBot="1">
      <c r="A32" s="76" t="s">
        <v>183</v>
      </c>
      <c r="B32" s="445"/>
      <c r="C32" s="446"/>
      <c r="D32" s="447"/>
      <c r="E32" s="448"/>
      <c r="F32" s="449"/>
      <c r="G32" s="448"/>
      <c r="H32" s="449"/>
      <c r="I32" s="448"/>
      <c r="J32" s="449"/>
      <c r="K32" s="448"/>
      <c r="L32" s="449"/>
      <c r="M32" s="446"/>
    </row>
    <row r="33" spans="1:13" ht="28.5" customHeight="1" thickBot="1">
      <c r="A33" s="85" t="s">
        <v>26</v>
      </c>
      <c r="B33" s="464">
        <f>SUM(B14:B32)</f>
        <v>0</v>
      </c>
      <c r="C33" s="465"/>
      <c r="D33" s="466"/>
      <c r="E33" s="464">
        <f>SUM(E14:E32)</f>
        <v>0</v>
      </c>
      <c r="F33" s="467" t="e">
        <f>E33/B33*100</f>
        <v>#DIV/0!</v>
      </c>
      <c r="G33" s="464">
        <f>SUM(G14:G32)</f>
        <v>0</v>
      </c>
      <c r="H33" s="467" t="e">
        <f>G33/B33*100</f>
        <v>#DIV/0!</v>
      </c>
      <c r="I33" s="464">
        <f>SUM(I14:I32)</f>
        <v>0</v>
      </c>
      <c r="J33" s="467" t="e">
        <f>I33/B33*100</f>
        <v>#DIV/0!</v>
      </c>
      <c r="K33" s="464">
        <f>SUM(K14:K32)</f>
        <v>0</v>
      </c>
      <c r="L33" s="468" t="e">
        <f>K33/B33*100</f>
        <v>#DIV/0!</v>
      </c>
      <c r="M33" s="465"/>
    </row>
    <row r="34" spans="1:13" ht="27" customHeight="1" thickBot="1">
      <c r="A34" s="89" t="s">
        <v>168</v>
      </c>
      <c r="B34" s="469">
        <f>SUM(B13,B33)</f>
        <v>11</v>
      </c>
      <c r="C34" s="470">
        <v>53.3</v>
      </c>
      <c r="D34" s="471"/>
      <c r="E34" s="469">
        <f>SUM(E13,E33)</f>
        <v>0</v>
      </c>
      <c r="F34" s="472">
        <f>E34/B34*100</f>
        <v>0</v>
      </c>
      <c r="G34" s="469">
        <f>SUM(G13,G33)</f>
        <v>2</v>
      </c>
      <c r="H34" s="472">
        <f>G34/B34*100</f>
        <v>18.181818181818183</v>
      </c>
      <c r="I34" s="469">
        <f>SUM(I13,I33)</f>
        <v>7</v>
      </c>
      <c r="J34" s="472">
        <f>I34/B34*100</f>
        <v>63.636363636363633</v>
      </c>
      <c r="K34" s="469">
        <f>SUM(K13,K33)</f>
        <v>2</v>
      </c>
      <c r="L34" s="473">
        <f>K34/B34*100</f>
        <v>18.181818181818183</v>
      </c>
      <c r="M34" s="474">
        <v>4</v>
      </c>
    </row>
    <row r="35" spans="1:13" ht="25.5" customHeight="1" thickBot="1">
      <c r="A35" s="251" t="s">
        <v>167</v>
      </c>
      <c r="B35" s="475"/>
      <c r="C35" s="475"/>
      <c r="D35" s="476"/>
      <c r="E35" s="475"/>
      <c r="F35" s="256"/>
      <c r="G35" s="475"/>
      <c r="H35" s="256"/>
      <c r="I35" s="475"/>
      <c r="J35" s="256"/>
      <c r="K35" s="475"/>
      <c r="L35" s="256"/>
      <c r="M35" s="477"/>
    </row>
  </sheetData>
  <mergeCells count="1">
    <mergeCell ref="A1:M1"/>
  </mergeCells>
  <phoneticPr fontId="7" type="noConversion"/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M35"/>
  <sheetViews>
    <sheetView zoomScale="73" zoomScaleNormal="73" workbookViewId="0">
      <selection activeCell="R9" sqref="R9"/>
    </sheetView>
  </sheetViews>
  <sheetFormatPr defaultColWidth="9.109375" defaultRowHeight="13.2"/>
  <cols>
    <col min="1" max="1" width="35.6640625" style="436" customWidth="1"/>
    <col min="2" max="3" width="14.88671875" style="436" customWidth="1"/>
    <col min="4" max="4" width="12.6640625" style="436" customWidth="1"/>
    <col min="5" max="5" width="9.6640625" style="436" customWidth="1"/>
    <col min="6" max="6" width="9.6640625" style="479" customWidth="1"/>
    <col min="7" max="7" width="9.6640625" style="436" customWidth="1"/>
    <col min="8" max="8" width="9.6640625" style="479" customWidth="1"/>
    <col min="9" max="9" width="9.6640625" style="436" customWidth="1"/>
    <col min="10" max="10" width="9.6640625" style="479" customWidth="1"/>
    <col min="11" max="11" width="9.6640625" style="436" customWidth="1"/>
    <col min="12" max="12" width="9.6640625" style="479" customWidth="1"/>
    <col min="13" max="13" width="17.33203125" style="436" customWidth="1"/>
    <col min="14" max="14" width="11.109375" style="436" customWidth="1"/>
    <col min="15" max="22" width="12.6640625" style="436" bestFit="1" customWidth="1"/>
    <col min="23" max="23" width="12" style="436" bestFit="1" customWidth="1"/>
    <col min="24" max="16384" width="9.109375" style="436"/>
  </cols>
  <sheetData>
    <row r="1" spans="1:13" ht="25.5" customHeight="1">
      <c r="A1" s="696" t="s">
        <v>193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</row>
    <row r="2" spans="1:13" ht="26.4">
      <c r="A2" s="437" t="s">
        <v>40</v>
      </c>
      <c r="B2" s="437" t="s">
        <v>43</v>
      </c>
      <c r="C2" s="437" t="s">
        <v>44</v>
      </c>
      <c r="D2" s="437" t="s">
        <v>45</v>
      </c>
      <c r="E2" s="437">
        <v>2</v>
      </c>
      <c r="F2" s="438" t="s">
        <v>46</v>
      </c>
      <c r="G2" s="437">
        <v>3</v>
      </c>
      <c r="H2" s="438" t="s">
        <v>47</v>
      </c>
      <c r="I2" s="437">
        <v>4</v>
      </c>
      <c r="J2" s="438" t="s">
        <v>48</v>
      </c>
      <c r="K2" s="437">
        <v>5</v>
      </c>
      <c r="L2" s="438" t="s">
        <v>49</v>
      </c>
      <c r="M2" s="437" t="s">
        <v>50</v>
      </c>
    </row>
    <row r="3" spans="1:13" ht="15.6">
      <c r="A3" s="73" t="s">
        <v>6</v>
      </c>
      <c r="B3" s="439"/>
      <c r="C3" s="440"/>
      <c r="D3" s="441"/>
      <c r="E3" s="442"/>
      <c r="F3" s="443"/>
      <c r="G3" s="442"/>
      <c r="H3" s="443"/>
      <c r="I3" s="442"/>
      <c r="J3" s="443"/>
      <c r="K3" s="442"/>
      <c r="L3" s="443"/>
      <c r="M3" s="440"/>
    </row>
    <row r="4" spans="1:13" ht="15.6">
      <c r="A4" s="73" t="s">
        <v>8</v>
      </c>
      <c r="B4" s="439"/>
      <c r="C4" s="440"/>
      <c r="D4" s="441"/>
      <c r="E4" s="442"/>
      <c r="F4" s="443"/>
      <c r="G4" s="442"/>
      <c r="H4" s="443"/>
      <c r="I4" s="442"/>
      <c r="J4" s="443"/>
      <c r="K4" s="442"/>
      <c r="L4" s="443"/>
      <c r="M4" s="440"/>
    </row>
    <row r="5" spans="1:13" ht="15.6">
      <c r="A5" s="73" t="s">
        <v>37</v>
      </c>
      <c r="B5" s="439"/>
      <c r="C5" s="440"/>
      <c r="D5" s="441"/>
      <c r="E5" s="442"/>
      <c r="F5" s="443"/>
      <c r="G5" s="442"/>
      <c r="H5" s="443"/>
      <c r="I5" s="442"/>
      <c r="J5" s="443"/>
      <c r="K5" s="442"/>
      <c r="L5" s="443"/>
      <c r="M5" s="440"/>
    </row>
    <row r="6" spans="1:13" ht="15.6">
      <c r="A6" s="73" t="s">
        <v>38</v>
      </c>
      <c r="B6" s="439"/>
      <c r="C6" s="440"/>
      <c r="D6" s="441"/>
      <c r="E6" s="442"/>
      <c r="F6" s="443"/>
      <c r="G6" s="442"/>
      <c r="H6" s="443"/>
      <c r="I6" s="442"/>
      <c r="J6" s="443"/>
      <c r="K6" s="442"/>
      <c r="L6" s="443"/>
      <c r="M6" s="440"/>
    </row>
    <row r="7" spans="1:13" s="444" customFormat="1" ht="15.6">
      <c r="A7" s="169" t="s">
        <v>0</v>
      </c>
      <c r="B7" s="439">
        <v>3</v>
      </c>
      <c r="C7" s="440">
        <v>18.7</v>
      </c>
      <c r="D7" s="441"/>
      <c r="E7" s="442">
        <v>0</v>
      </c>
      <c r="F7" s="443">
        <f>E7/B7*100</f>
        <v>0</v>
      </c>
      <c r="G7" s="442">
        <v>0</v>
      </c>
      <c r="H7" s="443">
        <f>G7/B7*100</f>
        <v>0</v>
      </c>
      <c r="I7" s="442">
        <v>1</v>
      </c>
      <c r="J7" s="443">
        <f>I7/B7*100</f>
        <v>33.333333333333329</v>
      </c>
      <c r="K7" s="442">
        <v>2</v>
      </c>
      <c r="L7" s="443">
        <f>K7/B7*100</f>
        <v>66.666666666666657</v>
      </c>
      <c r="M7" s="440">
        <v>4.7</v>
      </c>
    </row>
    <row r="8" spans="1:13" ht="15.6">
      <c r="A8" s="73" t="s">
        <v>9</v>
      </c>
      <c r="B8" s="439"/>
      <c r="C8" s="440"/>
      <c r="D8" s="441"/>
      <c r="E8" s="442"/>
      <c r="F8" s="443"/>
      <c r="G8" s="442"/>
      <c r="H8" s="443"/>
      <c r="I8" s="442"/>
      <c r="J8" s="443"/>
      <c r="K8" s="442"/>
      <c r="L8" s="443"/>
      <c r="M8" s="440"/>
    </row>
    <row r="9" spans="1:13" ht="15.6">
      <c r="A9" s="73" t="s">
        <v>1</v>
      </c>
      <c r="B9" s="439"/>
      <c r="C9" s="440"/>
      <c r="D9" s="441"/>
      <c r="E9" s="442"/>
      <c r="F9" s="443"/>
      <c r="G9" s="442"/>
      <c r="H9" s="443"/>
      <c r="I9" s="442"/>
      <c r="J9" s="443"/>
      <c r="K9" s="442"/>
      <c r="L9" s="443"/>
      <c r="M9" s="440"/>
    </row>
    <row r="10" spans="1:13" ht="15.6">
      <c r="A10" s="73" t="s">
        <v>10</v>
      </c>
      <c r="B10" s="439"/>
      <c r="C10" s="440"/>
      <c r="D10" s="441"/>
      <c r="E10" s="442"/>
      <c r="F10" s="443"/>
      <c r="G10" s="442"/>
      <c r="H10" s="443"/>
      <c r="I10" s="442"/>
      <c r="J10" s="443"/>
      <c r="K10" s="442"/>
      <c r="L10" s="443"/>
      <c r="M10" s="440"/>
    </row>
    <row r="11" spans="1:13" ht="15.6">
      <c r="A11" s="74" t="s">
        <v>39</v>
      </c>
      <c r="B11" s="439"/>
      <c r="C11" s="440"/>
      <c r="D11" s="441"/>
      <c r="E11" s="442"/>
      <c r="F11" s="443"/>
      <c r="G11" s="442"/>
      <c r="H11" s="443"/>
      <c r="I11" s="442"/>
      <c r="J11" s="443"/>
      <c r="K11" s="442"/>
      <c r="L11" s="443"/>
      <c r="M11" s="440"/>
    </row>
    <row r="12" spans="1:13" s="444" customFormat="1" ht="16.2" thickBot="1">
      <c r="A12" s="161" t="s">
        <v>180</v>
      </c>
      <c r="B12" s="445"/>
      <c r="C12" s="446"/>
      <c r="D12" s="447"/>
      <c r="E12" s="448"/>
      <c r="F12" s="449"/>
      <c r="G12" s="448"/>
      <c r="H12" s="449"/>
      <c r="I12" s="448"/>
      <c r="J12" s="449"/>
      <c r="K12" s="448"/>
      <c r="L12" s="443"/>
      <c r="M12" s="446"/>
    </row>
    <row r="13" spans="1:13" ht="22.5" customHeight="1" thickBot="1">
      <c r="A13" s="82" t="s">
        <v>11</v>
      </c>
      <c r="B13" s="450">
        <f>SUM(B3:B12)</f>
        <v>3</v>
      </c>
      <c r="C13" s="451">
        <v>18.7</v>
      </c>
      <c r="D13" s="450"/>
      <c r="E13" s="452">
        <f>SUM(E3:E12)</f>
        <v>0</v>
      </c>
      <c r="F13" s="453">
        <f>E13/B13*100</f>
        <v>0</v>
      </c>
      <c r="G13" s="454">
        <f>SUM(G3:G12)</f>
        <v>0</v>
      </c>
      <c r="H13" s="455">
        <f>G13/B13*100</f>
        <v>0</v>
      </c>
      <c r="I13" s="450">
        <f>SUM(I3:I12)</f>
        <v>1</v>
      </c>
      <c r="J13" s="455">
        <f>I13/B13*100</f>
        <v>33.333333333333329</v>
      </c>
      <c r="K13" s="450">
        <f>SUM(K3:K12)</f>
        <v>2</v>
      </c>
      <c r="L13" s="456">
        <f>K13/B13*100</f>
        <v>66.666666666666657</v>
      </c>
      <c r="M13" s="457">
        <v>4.7</v>
      </c>
    </row>
    <row r="14" spans="1:13" ht="15.6">
      <c r="A14" s="76" t="s">
        <v>12</v>
      </c>
      <c r="B14" s="458"/>
      <c r="C14" s="459"/>
      <c r="D14" s="460"/>
      <c r="E14" s="461"/>
      <c r="F14" s="462"/>
      <c r="G14" s="461"/>
      <c r="H14" s="462"/>
      <c r="I14" s="461"/>
      <c r="J14" s="462"/>
      <c r="K14" s="461"/>
      <c r="L14" s="462"/>
      <c r="M14" s="459"/>
    </row>
    <row r="15" spans="1:13" ht="15.6">
      <c r="A15" s="74" t="s">
        <v>13</v>
      </c>
      <c r="B15" s="439"/>
      <c r="C15" s="440"/>
      <c r="D15" s="441"/>
      <c r="E15" s="442"/>
      <c r="F15" s="443"/>
      <c r="G15" s="442"/>
      <c r="H15" s="443"/>
      <c r="I15" s="442"/>
      <c r="J15" s="443"/>
      <c r="K15" s="442"/>
      <c r="L15" s="443"/>
      <c r="M15" s="440"/>
    </row>
    <row r="16" spans="1:13" ht="15.6">
      <c r="A16" s="74" t="s">
        <v>14</v>
      </c>
      <c r="B16" s="439"/>
      <c r="C16" s="440"/>
      <c r="D16" s="441"/>
      <c r="E16" s="442"/>
      <c r="F16" s="443"/>
      <c r="G16" s="442"/>
      <c r="H16" s="443"/>
      <c r="I16" s="442"/>
      <c r="J16" s="443"/>
      <c r="K16" s="442"/>
      <c r="L16" s="443"/>
      <c r="M16" s="440"/>
    </row>
    <row r="17" spans="1:13" ht="15.6">
      <c r="A17" s="74" t="s">
        <v>77</v>
      </c>
      <c r="B17" s="439"/>
      <c r="C17" s="440"/>
      <c r="D17" s="441"/>
      <c r="E17" s="442"/>
      <c r="F17" s="443"/>
      <c r="G17" s="442"/>
      <c r="H17" s="443"/>
      <c r="I17" s="442"/>
      <c r="J17" s="443"/>
      <c r="K17" s="442"/>
      <c r="L17" s="443"/>
      <c r="M17" s="440"/>
    </row>
    <row r="18" spans="1:13" ht="15.6">
      <c r="A18" s="74" t="s">
        <v>15</v>
      </c>
      <c r="B18" s="439"/>
      <c r="C18" s="440"/>
      <c r="D18" s="441"/>
      <c r="E18" s="442"/>
      <c r="F18" s="443"/>
      <c r="G18" s="442"/>
      <c r="H18" s="443"/>
      <c r="I18" s="442"/>
      <c r="J18" s="443"/>
      <c r="K18" s="442"/>
      <c r="L18" s="443"/>
      <c r="M18" s="440"/>
    </row>
    <row r="19" spans="1:13" s="444" customFormat="1" ht="15.6">
      <c r="A19" s="77" t="s">
        <v>16</v>
      </c>
      <c r="B19" s="439"/>
      <c r="C19" s="463"/>
      <c r="D19" s="441"/>
      <c r="E19" s="442"/>
      <c r="F19" s="443"/>
      <c r="G19" s="442"/>
      <c r="H19" s="443"/>
      <c r="I19" s="442"/>
      <c r="J19" s="443"/>
      <c r="K19" s="442"/>
      <c r="L19" s="443"/>
      <c r="M19" s="440"/>
    </row>
    <row r="20" spans="1:13" ht="15.6">
      <c r="A20" s="74" t="s">
        <v>17</v>
      </c>
      <c r="B20" s="439"/>
      <c r="C20" s="440"/>
      <c r="D20" s="441"/>
      <c r="E20" s="442"/>
      <c r="F20" s="443"/>
      <c r="G20" s="442"/>
      <c r="H20" s="443"/>
      <c r="I20" s="442"/>
      <c r="J20" s="443"/>
      <c r="K20" s="442"/>
      <c r="L20" s="443"/>
      <c r="M20" s="440"/>
    </row>
    <row r="21" spans="1:13" ht="15.6">
      <c r="A21" s="74" t="s">
        <v>18</v>
      </c>
      <c r="B21" s="439"/>
      <c r="C21" s="440"/>
      <c r="D21" s="441"/>
      <c r="E21" s="442"/>
      <c r="F21" s="443"/>
      <c r="G21" s="442"/>
      <c r="H21" s="443"/>
      <c r="I21" s="442"/>
      <c r="J21" s="443"/>
      <c r="K21" s="442"/>
      <c r="L21" s="443"/>
      <c r="M21" s="440"/>
    </row>
    <row r="22" spans="1:13" s="444" customFormat="1" ht="15.6">
      <c r="A22" s="77" t="s">
        <v>19</v>
      </c>
      <c r="B22" s="439"/>
      <c r="C22" s="440"/>
      <c r="D22" s="441"/>
      <c r="E22" s="442"/>
      <c r="F22" s="443"/>
      <c r="G22" s="442"/>
      <c r="H22" s="443"/>
      <c r="I22" s="442"/>
      <c r="J22" s="443"/>
      <c r="K22" s="442"/>
      <c r="L22" s="443"/>
      <c r="M22" s="440"/>
    </row>
    <row r="23" spans="1:13" ht="15.6">
      <c r="A23" s="74" t="s">
        <v>20</v>
      </c>
      <c r="B23" s="439"/>
      <c r="C23" s="440"/>
      <c r="D23" s="441"/>
      <c r="E23" s="442"/>
      <c r="F23" s="443"/>
      <c r="G23" s="442"/>
      <c r="H23" s="443"/>
      <c r="I23" s="442"/>
      <c r="J23" s="443"/>
      <c r="K23" s="442"/>
      <c r="L23" s="443"/>
      <c r="M23" s="440"/>
    </row>
    <row r="24" spans="1:13" ht="15.6">
      <c r="A24" s="74" t="s">
        <v>21</v>
      </c>
      <c r="B24" s="439">
        <v>1</v>
      </c>
      <c r="C24" s="440">
        <v>16</v>
      </c>
      <c r="D24" s="441"/>
      <c r="E24" s="442">
        <v>0</v>
      </c>
      <c r="F24" s="443">
        <f>E24/B24*100</f>
        <v>0</v>
      </c>
      <c r="G24" s="442">
        <v>0</v>
      </c>
      <c r="H24" s="443">
        <f>G24/B24*100</f>
        <v>0</v>
      </c>
      <c r="I24" s="442">
        <v>1</v>
      </c>
      <c r="J24" s="443">
        <f>I24/B24*100</f>
        <v>100</v>
      </c>
      <c r="K24" s="442">
        <v>0</v>
      </c>
      <c r="L24" s="443">
        <f>K24/B24*100</f>
        <v>0</v>
      </c>
      <c r="M24" s="440">
        <v>4</v>
      </c>
    </row>
    <row r="25" spans="1:13" ht="15.6">
      <c r="A25" s="77" t="s">
        <v>22</v>
      </c>
      <c r="B25" s="439"/>
      <c r="C25" s="440"/>
      <c r="D25" s="441"/>
      <c r="E25" s="442"/>
      <c r="F25" s="443"/>
      <c r="G25" s="442"/>
      <c r="H25" s="443"/>
      <c r="I25" s="442"/>
      <c r="J25" s="443"/>
      <c r="K25" s="442"/>
      <c r="L25" s="443"/>
      <c r="M25" s="440"/>
    </row>
    <row r="26" spans="1:13" ht="15.6">
      <c r="A26" s="77" t="s">
        <v>41</v>
      </c>
      <c r="B26" s="439"/>
      <c r="C26" s="440"/>
      <c r="D26" s="441"/>
      <c r="E26" s="442"/>
      <c r="F26" s="443"/>
      <c r="G26" s="442"/>
      <c r="H26" s="443"/>
      <c r="I26" s="442"/>
      <c r="J26" s="443"/>
      <c r="K26" s="442"/>
      <c r="L26" s="443"/>
      <c r="M26" s="440"/>
    </row>
    <row r="27" spans="1:13" ht="15.6">
      <c r="A27" s="77" t="s">
        <v>181</v>
      </c>
      <c r="B27" s="439"/>
      <c r="C27" s="440"/>
      <c r="D27" s="441"/>
      <c r="E27" s="442"/>
      <c r="F27" s="443"/>
      <c r="G27" s="442"/>
      <c r="H27" s="443"/>
      <c r="I27" s="442"/>
      <c r="J27" s="443"/>
      <c r="K27" s="442"/>
      <c r="L27" s="443"/>
      <c r="M27" s="440"/>
    </row>
    <row r="28" spans="1:13" ht="15.6">
      <c r="A28" s="77" t="s">
        <v>182</v>
      </c>
      <c r="B28" s="439"/>
      <c r="C28" s="440"/>
      <c r="D28" s="441"/>
      <c r="E28" s="442"/>
      <c r="F28" s="443"/>
      <c r="G28" s="442"/>
      <c r="H28" s="443"/>
      <c r="I28" s="442"/>
      <c r="J28" s="443"/>
      <c r="K28" s="442"/>
      <c r="L28" s="443"/>
      <c r="M28" s="440"/>
    </row>
    <row r="29" spans="1:13" ht="15.6">
      <c r="A29" s="77" t="s">
        <v>23</v>
      </c>
      <c r="B29" s="439"/>
      <c r="C29" s="440"/>
      <c r="D29" s="441"/>
      <c r="E29" s="442"/>
      <c r="F29" s="443"/>
      <c r="G29" s="442"/>
      <c r="H29" s="443"/>
      <c r="I29" s="442"/>
      <c r="J29" s="443"/>
      <c r="K29" s="442"/>
      <c r="L29" s="443"/>
      <c r="M29" s="440"/>
    </row>
    <row r="30" spans="1:13" ht="15.6">
      <c r="A30" s="77" t="s">
        <v>24</v>
      </c>
      <c r="B30" s="439">
        <v>1</v>
      </c>
      <c r="C30" s="440">
        <v>4</v>
      </c>
      <c r="D30" s="441"/>
      <c r="E30" s="442">
        <v>1</v>
      </c>
      <c r="F30" s="443">
        <f>E30/B30*100</f>
        <v>100</v>
      </c>
      <c r="G30" s="442">
        <v>0</v>
      </c>
      <c r="H30" s="443">
        <f>G30/B30*100</f>
        <v>0</v>
      </c>
      <c r="I30" s="442">
        <v>0</v>
      </c>
      <c r="J30" s="443">
        <f>I30/B30*100</f>
        <v>0</v>
      </c>
      <c r="K30" s="442">
        <v>0</v>
      </c>
      <c r="L30" s="443">
        <f>K30/B30*100</f>
        <v>0</v>
      </c>
      <c r="M30" s="440">
        <v>2</v>
      </c>
    </row>
    <row r="31" spans="1:13" ht="15.6">
      <c r="A31" s="77" t="s">
        <v>25</v>
      </c>
      <c r="B31" s="439"/>
      <c r="C31" s="440"/>
      <c r="D31" s="441"/>
      <c r="E31" s="442"/>
      <c r="F31" s="443"/>
      <c r="G31" s="442"/>
      <c r="H31" s="443"/>
      <c r="I31" s="442"/>
      <c r="J31" s="443"/>
      <c r="K31" s="442"/>
      <c r="L31" s="443"/>
      <c r="M31" s="440"/>
    </row>
    <row r="32" spans="1:13" ht="16.2" thickBot="1">
      <c r="A32" s="76" t="s">
        <v>183</v>
      </c>
      <c r="B32" s="445"/>
      <c r="C32" s="446"/>
      <c r="D32" s="447"/>
      <c r="E32" s="448"/>
      <c r="F32" s="449"/>
      <c r="G32" s="448"/>
      <c r="H32" s="449"/>
      <c r="I32" s="448"/>
      <c r="J32" s="449"/>
      <c r="K32" s="448"/>
      <c r="L32" s="449"/>
      <c r="M32" s="446"/>
    </row>
    <row r="33" spans="1:13" ht="28.5" customHeight="1" thickBot="1">
      <c r="A33" s="85" t="s">
        <v>26</v>
      </c>
      <c r="B33" s="464">
        <f>SUM(B14:B32)</f>
        <v>2</v>
      </c>
      <c r="C33" s="465">
        <v>10</v>
      </c>
      <c r="D33" s="466"/>
      <c r="E33" s="464">
        <f>SUM(E14:E32)</f>
        <v>1</v>
      </c>
      <c r="F33" s="467">
        <f>E33/B33*100</f>
        <v>50</v>
      </c>
      <c r="G33" s="464">
        <f>SUM(G14:G32)</f>
        <v>0</v>
      </c>
      <c r="H33" s="467">
        <f>G33/B33*100</f>
        <v>0</v>
      </c>
      <c r="I33" s="464">
        <f>SUM(I14:I32)</f>
        <v>1</v>
      </c>
      <c r="J33" s="467">
        <f>I33/B33*100</f>
        <v>50</v>
      </c>
      <c r="K33" s="464">
        <f>SUM(K14:K32)</f>
        <v>0</v>
      </c>
      <c r="L33" s="468">
        <f>K33/B33*100</f>
        <v>0</v>
      </c>
      <c r="M33" s="465">
        <v>3</v>
      </c>
    </row>
    <row r="34" spans="1:13" ht="27" customHeight="1" thickBot="1">
      <c r="A34" s="89" t="s">
        <v>168</v>
      </c>
      <c r="B34" s="469">
        <f>SUM(B13,B33)</f>
        <v>5</v>
      </c>
      <c r="C34" s="470">
        <v>15.2</v>
      </c>
      <c r="D34" s="471"/>
      <c r="E34" s="469">
        <f>SUM(E13,E33)</f>
        <v>1</v>
      </c>
      <c r="F34" s="472">
        <f>E34/B34*100</f>
        <v>20</v>
      </c>
      <c r="G34" s="469">
        <f>SUM(G13,G33)</f>
        <v>0</v>
      </c>
      <c r="H34" s="472">
        <f>G34/B34*100</f>
        <v>0</v>
      </c>
      <c r="I34" s="469">
        <f>SUM(I13,I33)</f>
        <v>2</v>
      </c>
      <c r="J34" s="472">
        <f>I34/B34*100</f>
        <v>40</v>
      </c>
      <c r="K34" s="469">
        <f>SUM(K13,K33)</f>
        <v>2</v>
      </c>
      <c r="L34" s="473">
        <f>K34/B34*100</f>
        <v>40</v>
      </c>
      <c r="M34" s="474">
        <v>4</v>
      </c>
    </row>
    <row r="35" spans="1:13" ht="25.5" customHeight="1" thickBot="1">
      <c r="A35" s="251" t="s">
        <v>167</v>
      </c>
      <c r="B35" s="475"/>
      <c r="C35" s="475"/>
      <c r="D35" s="476"/>
      <c r="E35" s="475"/>
      <c r="F35" s="256"/>
      <c r="G35" s="475"/>
      <c r="H35" s="256"/>
      <c r="I35" s="475"/>
      <c r="J35" s="256"/>
      <c r="K35" s="475"/>
      <c r="L35" s="256"/>
      <c r="M35" s="477"/>
    </row>
  </sheetData>
  <mergeCells count="1">
    <mergeCell ref="A1:M1"/>
  </mergeCells>
  <pageMargins left="0.59055118110236227" right="0" top="0.59055118110236227" bottom="0" header="0.43307086614173229" footer="0.51181102362204722"/>
  <pageSetup paperSize="9" scale="66" orientation="landscape" horizontalDpi="4294967294" r:id="rId1"/>
  <headerFooter alignWithMargins="0">
    <oddHeader>&amp;R&amp;A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M48"/>
  <sheetViews>
    <sheetView topLeftCell="E16" workbookViewId="0">
      <selection activeCell="J28" sqref="J28"/>
    </sheetView>
  </sheetViews>
  <sheetFormatPr defaultColWidth="9.109375" defaultRowHeight="13.2"/>
  <cols>
    <col min="1" max="1" width="25.5546875" style="8" customWidth="1"/>
    <col min="2" max="6" width="13.88671875" style="8" customWidth="1"/>
    <col min="7" max="7" width="8.6640625" style="8" customWidth="1"/>
    <col min="8" max="8" width="25.6640625" style="8" customWidth="1"/>
    <col min="9" max="13" width="14.6640625" style="8" customWidth="1"/>
    <col min="14" max="14" width="21.33203125" style="8" customWidth="1"/>
    <col min="15" max="15" width="12.44140625" style="8" customWidth="1"/>
    <col min="16" max="16" width="11.109375" style="8" customWidth="1"/>
    <col min="17" max="24" width="12.6640625" style="8" bestFit="1" customWidth="1"/>
    <col min="25" max="25" width="12" style="8" bestFit="1" customWidth="1"/>
    <col min="26" max="16384" width="9.109375" style="8"/>
  </cols>
  <sheetData>
    <row r="1" spans="1:13" ht="36" customHeight="1">
      <c r="A1" s="697" t="s">
        <v>232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</row>
    <row r="2" spans="1:13" ht="6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>
      <c r="A3" s="67" t="s">
        <v>44</v>
      </c>
      <c r="B3" s="67"/>
      <c r="C3" s="67"/>
      <c r="D3" s="66"/>
      <c r="E3" s="66"/>
      <c r="F3" s="66"/>
      <c r="H3" s="67" t="s">
        <v>50</v>
      </c>
      <c r="I3" s="67"/>
      <c r="J3" s="67"/>
      <c r="K3" s="66"/>
      <c r="L3" s="66"/>
      <c r="M3" s="66"/>
    </row>
    <row r="4" spans="1:13" ht="14.4" thickBot="1">
      <c r="A4" s="63"/>
      <c r="B4" s="428">
        <v>2012</v>
      </c>
      <c r="C4" s="618">
        <v>2011</v>
      </c>
      <c r="D4" s="68">
        <v>2010</v>
      </c>
      <c r="E4" s="68">
        <v>2009</v>
      </c>
      <c r="F4" s="68">
        <v>2008</v>
      </c>
      <c r="H4" s="63"/>
      <c r="I4" s="428">
        <v>2012</v>
      </c>
      <c r="J4" s="428">
        <v>2011</v>
      </c>
      <c r="K4" s="68">
        <v>2010</v>
      </c>
      <c r="L4" s="68">
        <v>2009</v>
      </c>
      <c r="M4" s="68">
        <v>2008</v>
      </c>
    </row>
    <row r="5" spans="1:13" ht="14.4" thickTop="1">
      <c r="A5" s="17" t="s">
        <v>136</v>
      </c>
      <c r="B5" s="426">
        <v>16.2</v>
      </c>
      <c r="C5" s="426">
        <v>19</v>
      </c>
      <c r="D5" s="29">
        <v>14.6</v>
      </c>
      <c r="E5" s="29">
        <v>11.34</v>
      </c>
      <c r="F5" s="29">
        <v>11.79</v>
      </c>
      <c r="H5" s="17" t="s">
        <v>136</v>
      </c>
      <c r="I5" s="426">
        <v>3.7</v>
      </c>
      <c r="J5" s="426">
        <v>4</v>
      </c>
      <c r="K5" s="29">
        <v>3.5</v>
      </c>
      <c r="L5" s="29">
        <v>3.84</v>
      </c>
      <c r="M5" s="29">
        <v>3.8</v>
      </c>
    </row>
    <row r="6" spans="1:13" ht="13.8">
      <c r="A6" s="17" t="s">
        <v>137</v>
      </c>
      <c r="B6" s="426">
        <v>14.2</v>
      </c>
      <c r="C6" s="426">
        <v>14</v>
      </c>
      <c r="D6" s="29">
        <v>10.8</v>
      </c>
      <c r="E6" s="29">
        <v>9.8000000000000007</v>
      </c>
      <c r="F6" s="29">
        <v>9.0399999999999991</v>
      </c>
      <c r="H6" s="17" t="s">
        <v>137</v>
      </c>
      <c r="I6" s="426">
        <v>3.4</v>
      </c>
      <c r="J6" s="426">
        <v>3.4</v>
      </c>
      <c r="K6" s="29">
        <v>3</v>
      </c>
      <c r="L6" s="29">
        <v>3.58</v>
      </c>
      <c r="M6" s="29">
        <v>3.4</v>
      </c>
    </row>
    <row r="7" spans="1:13" ht="14.4" thickBot="1">
      <c r="A7" s="18" t="s">
        <v>138</v>
      </c>
      <c r="B7" s="427">
        <v>15.5</v>
      </c>
      <c r="C7" s="427">
        <v>17.399999999999999</v>
      </c>
      <c r="D7" s="30">
        <v>12.7</v>
      </c>
      <c r="E7" s="30">
        <v>10.73</v>
      </c>
      <c r="F7" s="30">
        <v>10.67</v>
      </c>
      <c r="H7" s="18" t="s">
        <v>138</v>
      </c>
      <c r="I7" s="427">
        <v>3.6</v>
      </c>
      <c r="J7" s="427">
        <v>3.9</v>
      </c>
      <c r="K7" s="30">
        <v>3.3</v>
      </c>
      <c r="L7" s="30">
        <v>3.73</v>
      </c>
      <c r="M7" s="30">
        <v>3.7</v>
      </c>
    </row>
    <row r="8" spans="1:13" ht="14.4" thickBot="1">
      <c r="A8" s="18" t="s">
        <v>3</v>
      </c>
      <c r="B8" s="18"/>
      <c r="C8" s="427">
        <v>19.100000000000001</v>
      </c>
      <c r="D8" s="19">
        <v>14.9</v>
      </c>
      <c r="E8" s="19">
        <v>10.3</v>
      </c>
      <c r="F8" s="19">
        <v>9</v>
      </c>
      <c r="H8" s="18" t="s">
        <v>3</v>
      </c>
      <c r="I8" s="18"/>
      <c r="J8" s="427">
        <v>4.0999999999999996</v>
      </c>
      <c r="K8" s="19">
        <v>3.6</v>
      </c>
      <c r="L8" s="19">
        <v>3.6</v>
      </c>
      <c r="M8" s="19">
        <v>3.4</v>
      </c>
    </row>
    <row r="24" spans="1:13" ht="18.75" customHeight="1"/>
    <row r="25" spans="1:13" ht="36" customHeight="1">
      <c r="A25" s="697" t="s">
        <v>233</v>
      </c>
      <c r="B25" s="697"/>
      <c r="C25" s="697"/>
      <c r="D25" s="697"/>
      <c r="E25" s="697"/>
      <c r="F25" s="697"/>
      <c r="G25" s="697"/>
      <c r="H25" s="697"/>
      <c r="I25" s="697"/>
      <c r="J25" s="697"/>
      <c r="K25" s="697"/>
      <c r="L25" s="697"/>
    </row>
    <row r="26" spans="1:13" ht="6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3" ht="13.8">
      <c r="A27" s="67" t="s">
        <v>44</v>
      </c>
      <c r="B27" s="67"/>
      <c r="C27" s="67"/>
      <c r="D27" s="66"/>
      <c r="E27" s="66"/>
      <c r="F27" s="66"/>
      <c r="H27" s="67" t="s">
        <v>50</v>
      </c>
      <c r="I27" s="67"/>
      <c r="J27" s="67"/>
      <c r="K27" s="66"/>
      <c r="L27" s="66"/>
      <c r="M27" s="66"/>
    </row>
    <row r="28" spans="1:13" ht="14.4" thickBot="1">
      <c r="A28" s="63"/>
      <c r="B28" s="428">
        <v>2012</v>
      </c>
      <c r="C28" s="428">
        <v>2011</v>
      </c>
      <c r="D28" s="68">
        <v>2010</v>
      </c>
      <c r="E28" s="68">
        <v>2009</v>
      </c>
      <c r="F28" s="68">
        <v>2008</v>
      </c>
      <c r="H28" s="63"/>
      <c r="I28" s="428">
        <v>2012</v>
      </c>
      <c r="J28" s="428">
        <v>2011</v>
      </c>
      <c r="K28" s="68">
        <v>2010</v>
      </c>
      <c r="L28" s="68">
        <v>2009</v>
      </c>
      <c r="M28" s="68">
        <v>2008</v>
      </c>
    </row>
    <row r="29" spans="1:13" ht="14.4" thickTop="1">
      <c r="A29" s="17" t="s">
        <v>136</v>
      </c>
      <c r="B29" s="426">
        <v>32.700000000000003</v>
      </c>
      <c r="C29" s="426">
        <v>31</v>
      </c>
      <c r="D29" s="29">
        <v>30.7</v>
      </c>
      <c r="E29" s="29">
        <v>32.18</v>
      </c>
      <c r="F29" s="29">
        <v>27.45</v>
      </c>
      <c r="H29" s="17" t="s">
        <v>136</v>
      </c>
      <c r="I29" s="426">
        <v>3.9</v>
      </c>
      <c r="J29" s="426">
        <v>3.8</v>
      </c>
      <c r="K29" s="29">
        <v>3.5</v>
      </c>
      <c r="L29" s="29">
        <v>3.57</v>
      </c>
      <c r="M29" s="29">
        <v>4.0999999999999996</v>
      </c>
    </row>
    <row r="30" spans="1:13" ht="13.8">
      <c r="A30" s="17" t="s">
        <v>137</v>
      </c>
      <c r="B30" s="426">
        <v>31.9</v>
      </c>
      <c r="C30" s="426">
        <v>28.8</v>
      </c>
      <c r="D30" s="29">
        <v>29.3</v>
      </c>
      <c r="E30" s="29">
        <v>29.23</v>
      </c>
      <c r="F30" s="29">
        <v>24.83</v>
      </c>
      <c r="H30" s="17" t="s">
        <v>137</v>
      </c>
      <c r="I30" s="426">
        <v>3.8</v>
      </c>
      <c r="J30" s="426">
        <v>3.5</v>
      </c>
      <c r="K30" s="29">
        <v>3.3</v>
      </c>
      <c r="L30" s="29">
        <v>3.34</v>
      </c>
      <c r="M30" s="29">
        <v>4.2</v>
      </c>
    </row>
    <row r="31" spans="1:13" ht="14.4" thickBot="1">
      <c r="A31" s="18" t="s">
        <v>138</v>
      </c>
      <c r="B31" s="427">
        <v>32.4</v>
      </c>
      <c r="C31" s="427">
        <v>30</v>
      </c>
      <c r="D31" s="30">
        <v>30</v>
      </c>
      <c r="E31" s="30">
        <v>31.08</v>
      </c>
      <c r="F31" s="30">
        <v>27.8</v>
      </c>
      <c r="H31" s="18" t="s">
        <v>138</v>
      </c>
      <c r="I31" s="427">
        <v>3.9</v>
      </c>
      <c r="J31" s="427">
        <v>3.7</v>
      </c>
      <c r="K31" s="30">
        <v>3.4</v>
      </c>
      <c r="L31" s="30">
        <v>3.48</v>
      </c>
      <c r="M31" s="30">
        <v>4.0999999999999996</v>
      </c>
    </row>
    <row r="32" spans="1:13" ht="14.4" thickBot="1">
      <c r="A32" s="18" t="s">
        <v>3</v>
      </c>
      <c r="B32" s="18"/>
      <c r="C32" s="427">
        <v>31.9</v>
      </c>
      <c r="D32" s="19">
        <v>32.4</v>
      </c>
      <c r="E32" s="19">
        <v>30.8</v>
      </c>
      <c r="F32" s="19">
        <v>26.3</v>
      </c>
      <c r="G32" s="43"/>
      <c r="H32" s="18" t="s">
        <v>3</v>
      </c>
      <c r="I32" s="18"/>
      <c r="J32" s="427">
        <v>3.9</v>
      </c>
      <c r="K32" s="19">
        <v>3.7</v>
      </c>
      <c r="L32" s="30">
        <v>3.5</v>
      </c>
      <c r="M32" s="19">
        <v>4</v>
      </c>
    </row>
    <row r="33" spans="1:13">
      <c r="A33" s="12"/>
      <c r="B33" s="12"/>
      <c r="C33" s="12"/>
      <c r="D33" s="12"/>
      <c r="E33" s="12"/>
      <c r="F33" s="12"/>
      <c r="H33"/>
      <c r="I33"/>
      <c r="J33"/>
      <c r="K33"/>
      <c r="L33"/>
      <c r="M33"/>
    </row>
    <row r="34" spans="1:13">
      <c r="A34" s="12"/>
      <c r="B34" s="12"/>
      <c r="C34" s="12"/>
      <c r="D34" s="12"/>
      <c r="E34" s="12"/>
      <c r="F34" s="12"/>
      <c r="H34"/>
      <c r="I34"/>
      <c r="J34"/>
      <c r="K34"/>
      <c r="L34"/>
      <c r="M34"/>
    </row>
    <row r="35" spans="1:13">
      <c r="A35" s="12"/>
      <c r="B35" s="12"/>
      <c r="C35" s="12"/>
      <c r="D35" s="12"/>
      <c r="E35" s="12"/>
      <c r="F35" s="12"/>
      <c r="H35"/>
      <c r="I35"/>
      <c r="J35"/>
      <c r="K35"/>
      <c r="L35"/>
      <c r="M35"/>
    </row>
    <row r="36" spans="1:13">
      <c r="A36" s="12"/>
      <c r="B36" s="12"/>
      <c r="C36" s="12"/>
      <c r="D36" s="12"/>
      <c r="E36" s="12"/>
      <c r="F36" s="12"/>
      <c r="H36"/>
      <c r="I36"/>
      <c r="J36"/>
      <c r="K36"/>
      <c r="L36"/>
      <c r="M36"/>
    </row>
    <row r="37" spans="1:13">
      <c r="A37" s="12"/>
      <c r="B37" s="12"/>
      <c r="C37" s="12"/>
      <c r="D37" s="12"/>
      <c r="E37" s="12"/>
      <c r="F37" s="12"/>
    </row>
    <row r="38" spans="1:13">
      <c r="A38" s="12"/>
      <c r="B38" s="12"/>
      <c r="C38" s="12"/>
      <c r="D38" s="12"/>
      <c r="E38" s="12"/>
      <c r="F38" s="12"/>
    </row>
    <row r="39" spans="1:13">
      <c r="A39" s="12"/>
      <c r="B39" s="12"/>
      <c r="C39" s="12"/>
      <c r="D39" s="12"/>
      <c r="E39" s="12"/>
      <c r="F39" s="12"/>
    </row>
    <row r="40" spans="1:13">
      <c r="A40" s="12"/>
      <c r="B40" s="12"/>
      <c r="C40" s="12"/>
      <c r="D40" s="12"/>
      <c r="E40" s="12"/>
      <c r="F40" s="12"/>
    </row>
    <row r="41" spans="1:13">
      <c r="A41" s="12"/>
      <c r="B41" s="12"/>
      <c r="C41" s="12"/>
      <c r="D41" s="12"/>
      <c r="E41" s="12"/>
      <c r="F41" s="12"/>
    </row>
    <row r="42" spans="1:13">
      <c r="A42" s="12"/>
      <c r="B42" s="12"/>
      <c r="C42" s="12"/>
      <c r="D42" s="12"/>
      <c r="E42" s="12"/>
      <c r="F42" s="12"/>
    </row>
    <row r="43" spans="1:13">
      <c r="A43" s="12"/>
      <c r="B43" s="12"/>
      <c r="C43" s="12"/>
      <c r="D43" s="12"/>
      <c r="E43" s="12"/>
      <c r="F43" s="12"/>
    </row>
    <row r="44" spans="1:13">
      <c r="A44" s="12"/>
      <c r="B44" s="12"/>
      <c r="C44" s="12"/>
      <c r="D44" s="12"/>
      <c r="E44" s="12"/>
      <c r="F44" s="12"/>
    </row>
    <row r="45" spans="1:13">
      <c r="A45" s="12"/>
      <c r="B45" s="12"/>
      <c r="C45" s="12"/>
      <c r="D45" s="12"/>
      <c r="E45" s="12"/>
      <c r="F45" s="12"/>
    </row>
    <row r="46" spans="1:13">
      <c r="A46" s="12"/>
      <c r="B46" s="12"/>
      <c r="C46" s="12"/>
      <c r="D46" s="12"/>
      <c r="E46" s="12"/>
      <c r="F46" s="12"/>
    </row>
    <row r="47" spans="1:13">
      <c r="A47" s="12"/>
      <c r="B47" s="12"/>
      <c r="C47" s="12"/>
      <c r="D47" s="12"/>
      <c r="E47" s="12"/>
      <c r="F47" s="12"/>
    </row>
    <row r="48" spans="1:13">
      <c r="A48" s="12"/>
      <c r="B48" s="12"/>
      <c r="C48" s="12"/>
      <c r="D48" s="12"/>
      <c r="E48" s="12"/>
      <c r="F48" s="12"/>
    </row>
  </sheetData>
  <mergeCells count="2">
    <mergeCell ref="A25:L25"/>
    <mergeCell ref="A1:M1"/>
  </mergeCells>
  <phoneticPr fontId="16" type="noConversion"/>
  <pageMargins left="0.59055118110236227" right="0" top="0.59055118110236227" bottom="0" header="0.43307086614173229" footer="0.51181102362204722"/>
  <pageSetup paperSize="9" scale="62" orientation="landscape" horizontalDpi="4294967294" r:id="rId1"/>
  <headerFooter alignWithMargins="0">
    <oddHeader>&amp;R&amp;9&amp;A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P94"/>
  <sheetViews>
    <sheetView topLeftCell="A4" zoomScale="75" workbookViewId="0">
      <selection activeCell="D38" sqref="D38"/>
    </sheetView>
  </sheetViews>
  <sheetFormatPr defaultRowHeight="13.2"/>
  <cols>
    <col min="1" max="1" width="45" customWidth="1"/>
    <col min="2" max="3" width="13" customWidth="1"/>
    <col min="4" max="8" width="9.6640625" customWidth="1"/>
    <col min="9" max="10" width="17.6640625" customWidth="1"/>
  </cols>
  <sheetData>
    <row r="1" spans="1:16" ht="33.75" customHeight="1">
      <c r="A1" s="669" t="s">
        <v>234</v>
      </c>
      <c r="B1" s="669"/>
      <c r="C1" s="669"/>
      <c r="D1" s="669"/>
      <c r="E1" s="669"/>
      <c r="F1" s="669"/>
      <c r="G1" s="669"/>
      <c r="H1" s="669"/>
      <c r="I1" s="669"/>
      <c r="J1" s="669"/>
      <c r="K1" s="20"/>
      <c r="L1" s="20"/>
      <c r="M1" s="20"/>
      <c r="N1" s="20"/>
      <c r="O1" s="20"/>
      <c r="P1" s="20"/>
    </row>
    <row r="2" spans="1:16" ht="12.7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20"/>
      <c r="L2" s="20"/>
      <c r="M2" s="20"/>
      <c r="N2" s="20"/>
      <c r="O2" s="20"/>
      <c r="P2" s="20"/>
    </row>
    <row r="3" spans="1:16" ht="12.75" customHeight="1">
      <c r="A3" s="698" t="s">
        <v>40</v>
      </c>
      <c r="B3" s="700" t="s">
        <v>43</v>
      </c>
      <c r="C3" s="700" t="s">
        <v>50</v>
      </c>
      <c r="D3" s="700" t="s">
        <v>45</v>
      </c>
      <c r="E3" s="702" t="s">
        <v>35</v>
      </c>
      <c r="F3" s="702"/>
      <c r="G3" s="702"/>
      <c r="H3" s="702"/>
      <c r="I3" s="703" t="s">
        <v>5</v>
      </c>
      <c r="J3" s="705" t="s">
        <v>4</v>
      </c>
    </row>
    <row r="4" spans="1:16" ht="13.8" thickBot="1">
      <c r="A4" s="699"/>
      <c r="B4" s="701"/>
      <c r="C4" s="701"/>
      <c r="D4" s="701"/>
      <c r="E4" s="339">
        <v>2</v>
      </c>
      <c r="F4" s="339">
        <v>3</v>
      </c>
      <c r="G4" s="339">
        <v>4</v>
      </c>
      <c r="H4" s="339">
        <v>5</v>
      </c>
      <c r="I4" s="704"/>
      <c r="J4" s="706"/>
    </row>
    <row r="5" spans="1:16" ht="15.6">
      <c r="A5" s="376" t="s">
        <v>6</v>
      </c>
      <c r="B5" s="507">
        <v>46</v>
      </c>
      <c r="C5" s="36">
        <v>2.9</v>
      </c>
      <c r="D5" s="419"/>
      <c r="E5" s="10">
        <v>20</v>
      </c>
      <c r="F5" s="10">
        <v>13</v>
      </c>
      <c r="G5" s="10">
        <v>10</v>
      </c>
      <c r="H5" s="10">
        <v>3</v>
      </c>
      <c r="I5" s="337">
        <f t="shared" ref="I5:I34" si="0">(G5+H5)/B5</f>
        <v>0.28260869565217389</v>
      </c>
      <c r="J5" s="338">
        <f t="shared" ref="J5:J34" si="1">(F5+G5+H5)/B5</f>
        <v>0.56521739130434778</v>
      </c>
    </row>
    <row r="6" spans="1:16" ht="15.6">
      <c r="A6" s="376" t="s">
        <v>8</v>
      </c>
      <c r="B6" s="507">
        <v>66</v>
      </c>
      <c r="C6" s="36">
        <v>4.3</v>
      </c>
      <c r="D6" s="375"/>
      <c r="E6" s="10">
        <v>1</v>
      </c>
      <c r="F6" s="10">
        <v>14</v>
      </c>
      <c r="G6" s="10">
        <v>14</v>
      </c>
      <c r="H6" s="10">
        <v>37</v>
      </c>
      <c r="I6" s="38">
        <f t="shared" si="0"/>
        <v>0.77272727272727271</v>
      </c>
      <c r="J6" s="335">
        <f t="shared" si="1"/>
        <v>0.98484848484848486</v>
      </c>
    </row>
    <row r="7" spans="1:16" ht="15.6">
      <c r="A7" s="376" t="s">
        <v>37</v>
      </c>
      <c r="B7" s="506">
        <v>34</v>
      </c>
      <c r="C7" s="36">
        <v>3.1</v>
      </c>
      <c r="D7" s="375"/>
      <c r="E7" s="10">
        <v>12</v>
      </c>
      <c r="F7" s="10">
        <v>9</v>
      </c>
      <c r="G7" s="10">
        <v>11</v>
      </c>
      <c r="H7" s="10">
        <v>2</v>
      </c>
      <c r="I7" s="38">
        <f t="shared" si="0"/>
        <v>0.38235294117647056</v>
      </c>
      <c r="J7" s="335">
        <f t="shared" si="1"/>
        <v>0.6470588235294118</v>
      </c>
    </row>
    <row r="8" spans="1:16" ht="15.6">
      <c r="A8" s="376" t="s">
        <v>38</v>
      </c>
      <c r="B8" s="506">
        <v>39</v>
      </c>
      <c r="C8" s="36">
        <v>3.7</v>
      </c>
      <c r="D8" s="375"/>
      <c r="E8" s="10">
        <v>4</v>
      </c>
      <c r="F8" s="10">
        <v>13</v>
      </c>
      <c r="G8" s="10">
        <v>13</v>
      </c>
      <c r="H8" s="10">
        <v>9</v>
      </c>
      <c r="I8" s="37">
        <f t="shared" si="0"/>
        <v>0.5641025641025641</v>
      </c>
      <c r="J8" s="334">
        <f t="shared" si="1"/>
        <v>0.89743589743589747</v>
      </c>
    </row>
    <row r="9" spans="1:16" ht="15.6">
      <c r="A9" s="377" t="s">
        <v>0</v>
      </c>
      <c r="B9" s="506">
        <v>113</v>
      </c>
      <c r="C9" s="36">
        <v>4</v>
      </c>
      <c r="D9" s="375"/>
      <c r="E9" s="10">
        <v>2</v>
      </c>
      <c r="F9" s="10">
        <v>34</v>
      </c>
      <c r="G9" s="10">
        <v>43</v>
      </c>
      <c r="H9" s="10">
        <v>34</v>
      </c>
      <c r="I9" s="38">
        <f t="shared" si="0"/>
        <v>0.68141592920353977</v>
      </c>
      <c r="J9" s="335">
        <f t="shared" si="1"/>
        <v>0.98230088495575218</v>
      </c>
    </row>
    <row r="10" spans="1:16" ht="15.6">
      <c r="A10" s="376" t="s">
        <v>9</v>
      </c>
      <c r="B10" s="506">
        <v>44</v>
      </c>
      <c r="C10" s="36">
        <v>3.8</v>
      </c>
      <c r="D10" s="375"/>
      <c r="E10" s="10">
        <v>0</v>
      </c>
      <c r="F10" s="10">
        <v>18</v>
      </c>
      <c r="G10" s="10">
        <v>15</v>
      </c>
      <c r="H10" s="10">
        <v>11</v>
      </c>
      <c r="I10" s="38">
        <f t="shared" si="0"/>
        <v>0.59090909090909094</v>
      </c>
      <c r="J10" s="335">
        <f t="shared" si="1"/>
        <v>1</v>
      </c>
    </row>
    <row r="11" spans="1:16" ht="15.6">
      <c r="A11" s="376" t="s">
        <v>1</v>
      </c>
      <c r="B11" s="506">
        <v>48</v>
      </c>
      <c r="C11" s="36">
        <v>3.8</v>
      </c>
      <c r="D11" s="375"/>
      <c r="E11" s="10">
        <v>0</v>
      </c>
      <c r="F11" s="10">
        <v>21</v>
      </c>
      <c r="G11" s="10">
        <v>16</v>
      </c>
      <c r="H11" s="10">
        <v>11</v>
      </c>
      <c r="I11" s="38">
        <f t="shared" si="0"/>
        <v>0.5625</v>
      </c>
      <c r="J11" s="335">
        <f t="shared" si="1"/>
        <v>1</v>
      </c>
    </row>
    <row r="12" spans="1:16" ht="15.6">
      <c r="A12" s="376" t="s">
        <v>10</v>
      </c>
      <c r="B12" s="506">
        <v>46</v>
      </c>
      <c r="C12" s="36">
        <v>3.9</v>
      </c>
      <c r="D12" s="375"/>
      <c r="E12" s="10">
        <v>0</v>
      </c>
      <c r="F12" s="10">
        <v>21</v>
      </c>
      <c r="G12" s="10">
        <v>8</v>
      </c>
      <c r="H12" s="10">
        <v>17</v>
      </c>
      <c r="I12" s="37">
        <f t="shared" si="0"/>
        <v>0.54347826086956519</v>
      </c>
      <c r="J12" s="334">
        <f t="shared" si="1"/>
        <v>1</v>
      </c>
    </row>
    <row r="13" spans="1:16" ht="15.6">
      <c r="A13" s="369" t="s">
        <v>39</v>
      </c>
      <c r="B13" s="506">
        <v>37</v>
      </c>
      <c r="C13" s="36">
        <v>3.4</v>
      </c>
      <c r="D13" s="375"/>
      <c r="E13" s="10">
        <v>6</v>
      </c>
      <c r="F13" s="10">
        <v>13</v>
      </c>
      <c r="G13" s="10">
        <v>16</v>
      </c>
      <c r="H13" s="10">
        <v>2</v>
      </c>
      <c r="I13" s="37">
        <f t="shared" si="0"/>
        <v>0.48648648648648651</v>
      </c>
      <c r="J13" s="334">
        <f t="shared" si="1"/>
        <v>0.83783783783783783</v>
      </c>
    </row>
    <row r="14" spans="1:16" ht="15.6">
      <c r="A14" s="418" t="s">
        <v>180</v>
      </c>
      <c r="B14" s="506">
        <v>20</v>
      </c>
      <c r="C14" s="36">
        <v>3.8</v>
      </c>
      <c r="D14" s="375"/>
      <c r="E14" s="10">
        <v>0</v>
      </c>
      <c r="F14" s="10">
        <v>8</v>
      </c>
      <c r="G14" s="10">
        <v>9</v>
      </c>
      <c r="H14" s="10">
        <v>3</v>
      </c>
      <c r="I14" s="38">
        <f t="shared" si="0"/>
        <v>0.6</v>
      </c>
      <c r="J14" s="335">
        <f t="shared" si="1"/>
        <v>1</v>
      </c>
    </row>
    <row r="15" spans="1:16" ht="15.6">
      <c r="A15" s="370" t="s">
        <v>12</v>
      </c>
      <c r="B15" s="506">
        <v>4</v>
      </c>
      <c r="C15" s="619">
        <v>4.3</v>
      </c>
      <c r="D15" s="375"/>
      <c r="E15" s="101">
        <v>0</v>
      </c>
      <c r="F15" s="101">
        <v>1</v>
      </c>
      <c r="G15" s="101">
        <v>1</v>
      </c>
      <c r="H15" s="101">
        <v>2</v>
      </c>
      <c r="I15" s="38">
        <f t="shared" si="0"/>
        <v>0.75</v>
      </c>
      <c r="J15" s="335">
        <f t="shared" si="1"/>
        <v>1</v>
      </c>
    </row>
    <row r="16" spans="1:16" ht="15.6">
      <c r="A16" s="369" t="s">
        <v>13</v>
      </c>
      <c r="B16" s="506">
        <v>13</v>
      </c>
      <c r="C16" s="620">
        <v>3.6</v>
      </c>
      <c r="D16" s="375"/>
      <c r="E16" s="10">
        <v>1</v>
      </c>
      <c r="F16" s="10">
        <v>10</v>
      </c>
      <c r="G16" s="10">
        <v>1</v>
      </c>
      <c r="H16" s="10">
        <v>1</v>
      </c>
      <c r="I16" s="37">
        <f t="shared" si="0"/>
        <v>0.15384615384615385</v>
      </c>
      <c r="J16" s="334">
        <f t="shared" si="1"/>
        <v>0.92307692307692313</v>
      </c>
    </row>
    <row r="17" spans="1:10" ht="15.6">
      <c r="A17" s="369" t="s">
        <v>14</v>
      </c>
      <c r="B17" s="506">
        <v>16</v>
      </c>
      <c r="C17" s="620">
        <v>3.5</v>
      </c>
      <c r="D17" s="375"/>
      <c r="E17" s="10">
        <v>0</v>
      </c>
      <c r="F17" s="10">
        <v>8</v>
      </c>
      <c r="G17" s="10">
        <v>8</v>
      </c>
      <c r="H17" s="10">
        <v>0</v>
      </c>
      <c r="I17" s="38">
        <f t="shared" si="0"/>
        <v>0.5</v>
      </c>
      <c r="J17" s="335">
        <f t="shared" si="1"/>
        <v>1</v>
      </c>
    </row>
    <row r="18" spans="1:10" ht="15.6">
      <c r="A18" s="369" t="s">
        <v>77</v>
      </c>
      <c r="B18" s="506">
        <v>6</v>
      </c>
      <c r="C18" s="620">
        <v>3.2</v>
      </c>
      <c r="D18" s="375"/>
      <c r="E18" s="10">
        <v>1</v>
      </c>
      <c r="F18" s="10">
        <v>4</v>
      </c>
      <c r="G18" s="10">
        <v>0</v>
      </c>
      <c r="H18" s="10">
        <v>1</v>
      </c>
      <c r="I18" s="38">
        <f t="shared" si="0"/>
        <v>0.16666666666666666</v>
      </c>
      <c r="J18" s="335">
        <f t="shared" si="1"/>
        <v>0.83333333333333337</v>
      </c>
    </row>
    <row r="19" spans="1:10" ht="15.6">
      <c r="A19" s="369" t="s">
        <v>15</v>
      </c>
      <c r="B19" s="506">
        <v>10</v>
      </c>
      <c r="C19" s="620">
        <v>3.9</v>
      </c>
      <c r="D19" s="375"/>
      <c r="E19" s="10">
        <v>1</v>
      </c>
      <c r="F19" s="10">
        <v>3</v>
      </c>
      <c r="G19" s="10">
        <v>2</v>
      </c>
      <c r="H19" s="10">
        <v>4</v>
      </c>
      <c r="I19" s="37">
        <f t="shared" si="0"/>
        <v>0.6</v>
      </c>
      <c r="J19" s="334">
        <f t="shared" si="1"/>
        <v>0.9</v>
      </c>
    </row>
    <row r="20" spans="1:10" ht="15.6">
      <c r="A20" s="370" t="s">
        <v>16</v>
      </c>
      <c r="B20" s="506">
        <v>30</v>
      </c>
      <c r="C20" s="620">
        <v>3.7</v>
      </c>
      <c r="D20" s="375"/>
      <c r="E20" s="10">
        <v>4</v>
      </c>
      <c r="F20" s="10">
        <v>9</v>
      </c>
      <c r="G20" s="10">
        <v>10</v>
      </c>
      <c r="H20" s="10">
        <v>7</v>
      </c>
      <c r="I20" s="37">
        <f t="shared" si="0"/>
        <v>0.56666666666666665</v>
      </c>
      <c r="J20" s="334">
        <f t="shared" si="1"/>
        <v>0.8666666666666667</v>
      </c>
    </row>
    <row r="21" spans="1:10" ht="15.6">
      <c r="A21" s="369" t="s">
        <v>17</v>
      </c>
      <c r="B21" s="506">
        <v>28</v>
      </c>
      <c r="C21" s="620">
        <v>3.1</v>
      </c>
      <c r="D21" s="375"/>
      <c r="E21" s="10">
        <v>5</v>
      </c>
      <c r="F21" s="10">
        <v>15</v>
      </c>
      <c r="G21" s="10">
        <v>7</v>
      </c>
      <c r="H21" s="10">
        <v>1</v>
      </c>
      <c r="I21" s="37">
        <f t="shared" si="0"/>
        <v>0.2857142857142857</v>
      </c>
      <c r="J21" s="334">
        <f t="shared" si="1"/>
        <v>0.8214285714285714</v>
      </c>
    </row>
    <row r="22" spans="1:10" ht="15.6">
      <c r="A22" s="369" t="s">
        <v>18</v>
      </c>
      <c r="B22" s="506">
        <v>8</v>
      </c>
      <c r="C22" s="620">
        <v>3.5</v>
      </c>
      <c r="D22" s="375"/>
      <c r="E22" s="10">
        <v>0</v>
      </c>
      <c r="F22" s="10">
        <v>5</v>
      </c>
      <c r="G22" s="10">
        <v>2</v>
      </c>
      <c r="H22" s="10">
        <v>1</v>
      </c>
      <c r="I22" s="38">
        <f t="shared" si="0"/>
        <v>0.375</v>
      </c>
      <c r="J22" s="335">
        <f t="shared" si="1"/>
        <v>1</v>
      </c>
    </row>
    <row r="23" spans="1:10" ht="15.6">
      <c r="A23" s="370" t="s">
        <v>19</v>
      </c>
      <c r="B23" s="506">
        <v>34</v>
      </c>
      <c r="C23" s="620">
        <v>3.7</v>
      </c>
      <c r="D23" s="375"/>
      <c r="E23" s="10">
        <v>3</v>
      </c>
      <c r="F23" s="10">
        <v>15</v>
      </c>
      <c r="G23" s="10">
        <v>6</v>
      </c>
      <c r="H23" s="10">
        <v>10</v>
      </c>
      <c r="I23" s="37">
        <f t="shared" si="0"/>
        <v>0.47058823529411764</v>
      </c>
      <c r="J23" s="334">
        <f t="shared" si="1"/>
        <v>0.91176470588235292</v>
      </c>
    </row>
    <row r="24" spans="1:10" ht="15.6">
      <c r="A24" s="369" t="s">
        <v>20</v>
      </c>
      <c r="B24" s="506">
        <v>15</v>
      </c>
      <c r="C24" s="620">
        <v>3.5</v>
      </c>
      <c r="D24" s="375"/>
      <c r="E24" s="10">
        <v>1</v>
      </c>
      <c r="F24" s="10">
        <v>7</v>
      </c>
      <c r="G24" s="10">
        <v>6</v>
      </c>
      <c r="H24" s="10">
        <v>1</v>
      </c>
      <c r="I24" s="37">
        <f t="shared" si="0"/>
        <v>0.46666666666666667</v>
      </c>
      <c r="J24" s="334">
        <f t="shared" si="1"/>
        <v>0.93333333333333335</v>
      </c>
    </row>
    <row r="25" spans="1:10" ht="15.6">
      <c r="A25" s="369" t="s">
        <v>21</v>
      </c>
      <c r="B25" s="506">
        <v>16</v>
      </c>
      <c r="C25" s="620">
        <v>3.3</v>
      </c>
      <c r="D25" s="375"/>
      <c r="E25" s="10">
        <v>2</v>
      </c>
      <c r="F25" s="10">
        <v>10</v>
      </c>
      <c r="G25" s="10">
        <v>2</v>
      </c>
      <c r="H25" s="10">
        <v>2</v>
      </c>
      <c r="I25" s="38">
        <f t="shared" si="0"/>
        <v>0.25</v>
      </c>
      <c r="J25" s="335">
        <f t="shared" si="1"/>
        <v>0.875</v>
      </c>
    </row>
    <row r="26" spans="1:10" ht="15.6">
      <c r="A26" s="370" t="s">
        <v>22</v>
      </c>
      <c r="B26" s="506">
        <v>13</v>
      </c>
      <c r="C26" s="620">
        <v>2.7</v>
      </c>
      <c r="D26" s="375"/>
      <c r="E26" s="10">
        <v>5</v>
      </c>
      <c r="F26" s="10">
        <v>7</v>
      </c>
      <c r="G26" s="10">
        <v>1</v>
      </c>
      <c r="H26" s="10">
        <v>0</v>
      </c>
      <c r="I26" s="38">
        <f t="shared" si="0"/>
        <v>7.6923076923076927E-2</v>
      </c>
      <c r="J26" s="335">
        <f t="shared" si="1"/>
        <v>0.61538461538461542</v>
      </c>
    </row>
    <row r="27" spans="1:10" ht="15.6">
      <c r="A27" s="370" t="s">
        <v>41</v>
      </c>
      <c r="B27" s="506">
        <v>5</v>
      </c>
      <c r="C27" s="620">
        <v>3.2</v>
      </c>
      <c r="D27" s="375"/>
      <c r="E27" s="10">
        <v>1</v>
      </c>
      <c r="F27" s="10">
        <v>2</v>
      </c>
      <c r="G27" s="10">
        <v>2</v>
      </c>
      <c r="H27" s="10">
        <v>0</v>
      </c>
      <c r="I27" s="38">
        <f t="shared" si="0"/>
        <v>0.4</v>
      </c>
      <c r="J27" s="335">
        <f t="shared" si="1"/>
        <v>0.8</v>
      </c>
    </row>
    <row r="28" spans="1:10" ht="15.6">
      <c r="A28" s="370" t="s">
        <v>181</v>
      </c>
      <c r="B28" s="506"/>
      <c r="C28" s="620"/>
      <c r="D28" s="375"/>
      <c r="E28" s="10"/>
      <c r="F28" s="10"/>
      <c r="G28" s="10"/>
      <c r="H28" s="10"/>
      <c r="I28" s="37" t="e">
        <f t="shared" si="0"/>
        <v>#DIV/0!</v>
      </c>
      <c r="J28" s="334" t="e">
        <f t="shared" si="1"/>
        <v>#DIV/0!</v>
      </c>
    </row>
    <row r="29" spans="1:10" ht="15.6">
      <c r="A29" s="370" t="s">
        <v>182</v>
      </c>
      <c r="B29" s="506">
        <v>8</v>
      </c>
      <c r="C29" s="620">
        <v>2.9</v>
      </c>
      <c r="D29" s="375"/>
      <c r="E29" s="10">
        <v>2</v>
      </c>
      <c r="F29" s="10">
        <v>5</v>
      </c>
      <c r="G29" s="10">
        <v>1</v>
      </c>
      <c r="H29" s="10">
        <v>0</v>
      </c>
      <c r="I29" s="37">
        <f t="shared" si="0"/>
        <v>0.125</v>
      </c>
      <c r="J29" s="334">
        <f t="shared" si="1"/>
        <v>0.75</v>
      </c>
    </row>
    <row r="30" spans="1:10" ht="15.6">
      <c r="A30" s="370" t="s">
        <v>23</v>
      </c>
      <c r="B30" s="506">
        <v>4</v>
      </c>
      <c r="C30" s="620">
        <v>4</v>
      </c>
      <c r="D30" s="375"/>
      <c r="E30" s="10">
        <v>0</v>
      </c>
      <c r="F30" s="10">
        <v>1</v>
      </c>
      <c r="G30" s="10">
        <v>2</v>
      </c>
      <c r="H30" s="10">
        <v>1</v>
      </c>
      <c r="I30" s="37">
        <f t="shared" si="0"/>
        <v>0.75</v>
      </c>
      <c r="J30" s="334">
        <f t="shared" si="1"/>
        <v>1</v>
      </c>
    </row>
    <row r="31" spans="1:10" ht="15.6">
      <c r="A31" s="370" t="s">
        <v>24</v>
      </c>
      <c r="B31" s="506">
        <v>10</v>
      </c>
      <c r="C31" s="620">
        <v>3.6</v>
      </c>
      <c r="D31" s="375"/>
      <c r="E31" s="10">
        <v>0</v>
      </c>
      <c r="F31" s="10">
        <v>4</v>
      </c>
      <c r="G31" s="10">
        <v>6</v>
      </c>
      <c r="H31" s="10">
        <v>0</v>
      </c>
      <c r="I31" s="37">
        <f t="shared" si="0"/>
        <v>0.6</v>
      </c>
      <c r="J31" s="334">
        <f t="shared" si="1"/>
        <v>1</v>
      </c>
    </row>
    <row r="32" spans="1:10" ht="15.6">
      <c r="A32" s="370" t="s">
        <v>25</v>
      </c>
      <c r="B32" s="506">
        <v>10</v>
      </c>
      <c r="C32" s="620">
        <v>3.5</v>
      </c>
      <c r="D32" s="375"/>
      <c r="E32" s="10">
        <v>0</v>
      </c>
      <c r="F32" s="10">
        <v>7</v>
      </c>
      <c r="G32" s="10">
        <v>1</v>
      </c>
      <c r="H32" s="10">
        <v>2</v>
      </c>
      <c r="I32" s="37">
        <f t="shared" si="0"/>
        <v>0.3</v>
      </c>
      <c r="J32" s="334">
        <f t="shared" si="1"/>
        <v>1</v>
      </c>
    </row>
    <row r="33" spans="1:10" ht="16.2" thickBot="1">
      <c r="A33" s="373" t="s">
        <v>183</v>
      </c>
      <c r="B33" s="508">
        <v>5</v>
      </c>
      <c r="C33" s="621">
        <v>2.8</v>
      </c>
      <c r="D33" s="397"/>
      <c r="E33" s="55">
        <v>1</v>
      </c>
      <c r="F33" s="55">
        <v>4</v>
      </c>
      <c r="G33" s="55">
        <v>0</v>
      </c>
      <c r="H33" s="55">
        <v>0</v>
      </c>
      <c r="I33" s="48">
        <f t="shared" si="0"/>
        <v>0</v>
      </c>
      <c r="J33" s="336">
        <f t="shared" si="1"/>
        <v>0.8</v>
      </c>
    </row>
    <row r="34" spans="1:10" ht="28.2" thickBot="1">
      <c r="A34" s="235" t="s">
        <v>144</v>
      </c>
      <c r="B34" s="328">
        <f>SUM(B5:B33)</f>
        <v>728</v>
      </c>
      <c r="C34" s="329">
        <v>3.6</v>
      </c>
      <c r="D34" s="330"/>
      <c r="E34" s="331">
        <v>72</v>
      </c>
      <c r="F34" s="331">
        <v>281</v>
      </c>
      <c r="G34" s="331">
        <v>213</v>
      </c>
      <c r="H34" s="331">
        <v>162</v>
      </c>
      <c r="I34" s="332">
        <f t="shared" si="0"/>
        <v>0.51510989010989006</v>
      </c>
      <c r="J34" s="333">
        <f t="shared" si="1"/>
        <v>0.90109890109890112</v>
      </c>
    </row>
    <row r="35" spans="1:10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0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>
      <c r="A76" s="39"/>
      <c r="B76" s="39"/>
      <c r="C76" s="39"/>
      <c r="D76" s="39"/>
      <c r="E76" s="39"/>
      <c r="F76" s="39"/>
      <c r="G76" s="39"/>
      <c r="H76" s="39"/>
      <c r="I76" s="39"/>
      <c r="J76" s="39"/>
    </row>
    <row r="77" spans="1:10">
      <c r="A77" s="39"/>
      <c r="B77" s="39"/>
      <c r="C77" s="39"/>
      <c r="D77" s="39"/>
      <c r="E77" s="39"/>
      <c r="F77" s="39"/>
      <c r="G77" s="39"/>
      <c r="H77" s="39"/>
      <c r="I77" s="39"/>
      <c r="J77" s="39"/>
    </row>
    <row r="78" spans="1:10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0">
      <c r="A79" s="39"/>
      <c r="B79" s="39"/>
      <c r="C79" s="39"/>
      <c r="D79" s="39"/>
      <c r="E79" s="39"/>
      <c r="F79" s="39"/>
      <c r="G79" s="39"/>
      <c r="H79" s="39"/>
      <c r="I79" s="39"/>
      <c r="J79" s="39"/>
    </row>
    <row r="80" spans="1:10">
      <c r="A80" s="39"/>
      <c r="B80" s="39"/>
      <c r="C80" s="39"/>
      <c r="D80" s="39"/>
      <c r="E80" s="39"/>
      <c r="F80" s="39"/>
      <c r="G80" s="39"/>
      <c r="H80" s="39"/>
      <c r="I80" s="39"/>
      <c r="J80" s="39"/>
    </row>
    <row r="81" spans="1:10">
      <c r="A81" s="39"/>
      <c r="B81" s="39"/>
      <c r="C81" s="39"/>
      <c r="D81" s="39"/>
      <c r="E81" s="39"/>
      <c r="F81" s="39"/>
      <c r="G81" s="39"/>
      <c r="H81" s="39"/>
      <c r="I81" s="39"/>
      <c r="J81" s="39"/>
    </row>
    <row r="82" spans="1:10">
      <c r="A82" s="39"/>
      <c r="B82" s="39"/>
      <c r="C82" s="39"/>
      <c r="D82" s="39"/>
      <c r="E82" s="39"/>
      <c r="F82" s="39"/>
      <c r="G82" s="39"/>
      <c r="H82" s="39"/>
      <c r="I82" s="39"/>
      <c r="J82" s="39"/>
    </row>
    <row r="83" spans="1:10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>
      <c r="A84" s="39"/>
      <c r="B84" s="39"/>
      <c r="C84" s="39"/>
      <c r="D84" s="39"/>
      <c r="E84" s="39"/>
      <c r="F84" s="39"/>
      <c r="G84" s="39"/>
      <c r="H84" s="39"/>
      <c r="I84" s="39"/>
      <c r="J84" s="39"/>
    </row>
    <row r="85" spans="1:10">
      <c r="A85" s="39"/>
      <c r="B85" s="39"/>
      <c r="C85" s="39"/>
      <c r="D85" s="39"/>
      <c r="E85" s="39"/>
      <c r="F85" s="39"/>
      <c r="G85" s="39"/>
      <c r="H85" s="39"/>
      <c r="I85" s="39"/>
      <c r="J85" s="39"/>
    </row>
    <row r="86" spans="1:10">
      <c r="A86" s="39"/>
      <c r="B86" s="39"/>
      <c r="C86" s="39"/>
      <c r="D86" s="39"/>
      <c r="E86" s="39"/>
      <c r="F86" s="39"/>
      <c r="G86" s="39"/>
      <c r="H86" s="39"/>
      <c r="I86" s="39"/>
      <c r="J86" s="39"/>
    </row>
    <row r="87" spans="1:10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8" spans="1:10">
      <c r="A88" s="39"/>
      <c r="B88" s="39"/>
      <c r="C88" s="39"/>
      <c r="D88" s="39"/>
      <c r="E88" s="39"/>
      <c r="F88" s="39"/>
      <c r="G88" s="39"/>
      <c r="H88" s="39"/>
      <c r="I88" s="39"/>
      <c r="J88" s="39"/>
    </row>
    <row r="89" spans="1:10">
      <c r="A89" s="39"/>
      <c r="B89" s="39"/>
      <c r="C89" s="39"/>
      <c r="D89" s="39"/>
      <c r="E89" s="39"/>
      <c r="F89" s="39"/>
      <c r="G89" s="39"/>
      <c r="H89" s="39"/>
      <c r="I89" s="39"/>
      <c r="J89" s="39"/>
    </row>
    <row r="90" spans="1:10">
      <c r="A90" s="39"/>
      <c r="B90" s="39"/>
      <c r="C90" s="39"/>
      <c r="D90" s="39"/>
      <c r="E90" s="39"/>
      <c r="F90" s="39"/>
      <c r="G90" s="39"/>
      <c r="H90" s="39"/>
      <c r="I90" s="39"/>
      <c r="J90" s="39"/>
    </row>
    <row r="91" spans="1:10">
      <c r="A91" s="39"/>
      <c r="B91" s="39"/>
      <c r="C91" s="39"/>
      <c r="D91" s="39"/>
      <c r="E91" s="39"/>
      <c r="F91" s="39"/>
      <c r="G91" s="39"/>
      <c r="H91" s="39"/>
      <c r="I91" s="39"/>
      <c r="J91" s="39"/>
    </row>
    <row r="92" spans="1:10">
      <c r="A92" s="39"/>
      <c r="B92" s="39"/>
      <c r="C92" s="39"/>
      <c r="D92" s="39"/>
      <c r="E92" s="39"/>
      <c r="F92" s="39"/>
      <c r="G92" s="39"/>
      <c r="H92" s="39"/>
      <c r="I92" s="39"/>
      <c r="J92" s="39"/>
    </row>
    <row r="93" spans="1:10">
      <c r="A93" s="39"/>
      <c r="B93" s="39"/>
      <c r="C93" s="39"/>
      <c r="D93" s="39"/>
      <c r="E93" s="39"/>
      <c r="F93" s="39"/>
      <c r="G93" s="39"/>
      <c r="H93" s="39"/>
      <c r="I93" s="39"/>
      <c r="J93" s="39"/>
    </row>
    <row r="94" spans="1:10">
      <c r="A94" s="39"/>
      <c r="B94" s="39"/>
      <c r="C94" s="39"/>
      <c r="D94" s="39"/>
      <c r="E94" s="39"/>
      <c r="F94" s="39"/>
      <c r="G94" s="39"/>
      <c r="H94" s="39"/>
      <c r="I94" s="39"/>
      <c r="J94" s="39"/>
    </row>
  </sheetData>
  <mergeCells count="8">
    <mergeCell ref="A1:J1"/>
    <mergeCell ref="A3:A4"/>
    <mergeCell ref="B3:B4"/>
    <mergeCell ref="C3:C4"/>
    <mergeCell ref="D3:D4"/>
    <mergeCell ref="E3:H3"/>
    <mergeCell ref="I3:I4"/>
    <mergeCell ref="J3:J4"/>
  </mergeCells>
  <phoneticPr fontId="2" type="noConversion"/>
  <pageMargins left="0.59055118110236227" right="0" top="0.59055118110236227" bottom="0" header="0.43307086614173229" footer="0.51181102362204722"/>
  <pageSetup paperSize="9" scale="85" orientation="landscape" r:id="rId1"/>
  <headerFooter alignWithMargins="0">
    <oddHeader>&amp;R&amp;8&amp;A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P96"/>
  <sheetViews>
    <sheetView topLeftCell="A13" zoomScale="75" workbookViewId="0">
      <selection activeCell="G16" sqref="G16:H34"/>
    </sheetView>
  </sheetViews>
  <sheetFormatPr defaultRowHeight="13.2"/>
  <cols>
    <col min="1" max="1" width="45" customWidth="1"/>
    <col min="2" max="3" width="13" customWidth="1"/>
    <col min="4" max="8" width="9.6640625" customWidth="1"/>
    <col min="9" max="10" width="17.6640625" customWidth="1"/>
  </cols>
  <sheetData>
    <row r="1" spans="1:16" ht="33.75" customHeight="1">
      <c r="A1" s="669" t="s">
        <v>234</v>
      </c>
      <c r="B1" s="669"/>
      <c r="C1" s="669"/>
      <c r="D1" s="669"/>
      <c r="E1" s="669"/>
      <c r="F1" s="669"/>
      <c r="G1" s="669"/>
      <c r="H1" s="669"/>
      <c r="I1" s="669"/>
      <c r="J1" s="669"/>
      <c r="K1" s="20"/>
      <c r="L1" s="20"/>
      <c r="M1" s="20"/>
      <c r="N1" s="20"/>
      <c r="O1" s="20"/>
      <c r="P1" s="20"/>
    </row>
    <row r="2" spans="1:16" ht="12.7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20"/>
      <c r="L2" s="20"/>
      <c r="M2" s="20"/>
      <c r="N2" s="20"/>
      <c r="O2" s="20"/>
      <c r="P2" s="20"/>
    </row>
    <row r="3" spans="1:16" ht="12.75" customHeight="1">
      <c r="A3" s="698" t="s">
        <v>40</v>
      </c>
      <c r="B3" s="700" t="s">
        <v>43</v>
      </c>
      <c r="C3" s="700" t="s">
        <v>50</v>
      </c>
      <c r="D3" s="700" t="s">
        <v>45</v>
      </c>
      <c r="E3" s="702" t="s">
        <v>35</v>
      </c>
      <c r="F3" s="702"/>
      <c r="G3" s="702"/>
      <c r="H3" s="702"/>
      <c r="I3" s="703" t="s">
        <v>5</v>
      </c>
      <c r="J3" s="705" t="s">
        <v>4</v>
      </c>
    </row>
    <row r="4" spans="1:16" ht="13.8" thickBot="1">
      <c r="A4" s="699"/>
      <c r="B4" s="701"/>
      <c r="C4" s="701"/>
      <c r="D4" s="701"/>
      <c r="E4" s="339">
        <v>2</v>
      </c>
      <c r="F4" s="339">
        <v>3</v>
      </c>
      <c r="G4" s="339">
        <v>4</v>
      </c>
      <c r="H4" s="339">
        <v>5</v>
      </c>
      <c r="I4" s="704"/>
      <c r="J4" s="706"/>
    </row>
    <row r="5" spans="1:16" ht="15.6">
      <c r="A5" s="624" t="s">
        <v>6</v>
      </c>
      <c r="B5" s="622">
        <v>28</v>
      </c>
      <c r="C5" s="36">
        <v>3.5</v>
      </c>
      <c r="D5" s="375"/>
      <c r="E5" s="10">
        <v>2</v>
      </c>
      <c r="F5" s="10">
        <v>13</v>
      </c>
      <c r="G5" s="10">
        <v>10</v>
      </c>
      <c r="H5" s="10">
        <v>3</v>
      </c>
      <c r="I5" s="340">
        <f t="shared" ref="I5:I36" si="0">(G5+H5)/B5</f>
        <v>0.4642857142857143</v>
      </c>
      <c r="J5" s="341">
        <f t="shared" ref="J5:J36" si="1">(F5+G5+H5)/B5</f>
        <v>0.9285714285714286</v>
      </c>
    </row>
    <row r="6" spans="1:16" ht="15.6">
      <c r="A6" s="376" t="s">
        <v>7</v>
      </c>
      <c r="B6" s="622">
        <v>18</v>
      </c>
      <c r="C6" s="36">
        <v>2</v>
      </c>
      <c r="D6" s="375"/>
      <c r="E6" s="10">
        <v>18</v>
      </c>
      <c r="F6" s="10">
        <v>0</v>
      </c>
      <c r="G6" s="10">
        <v>0</v>
      </c>
      <c r="H6" s="10">
        <v>0</v>
      </c>
      <c r="I6" s="38">
        <f t="shared" si="0"/>
        <v>0</v>
      </c>
      <c r="J6" s="335">
        <f t="shared" si="1"/>
        <v>0</v>
      </c>
    </row>
    <row r="7" spans="1:16" ht="15.6">
      <c r="A7" s="376" t="s">
        <v>8</v>
      </c>
      <c r="B7" s="507">
        <v>66</v>
      </c>
      <c r="C7" s="36">
        <v>4.3</v>
      </c>
      <c r="D7" s="375"/>
      <c r="E7" s="10">
        <v>1</v>
      </c>
      <c r="F7" s="10">
        <v>14</v>
      </c>
      <c r="G7" s="10">
        <v>14</v>
      </c>
      <c r="H7" s="10">
        <v>37</v>
      </c>
      <c r="I7" s="38">
        <f t="shared" si="0"/>
        <v>0.77272727272727271</v>
      </c>
      <c r="J7" s="335">
        <f t="shared" si="1"/>
        <v>0.98484848484848486</v>
      </c>
    </row>
    <row r="8" spans="1:16" ht="15.6">
      <c r="A8" s="376" t="s">
        <v>37</v>
      </c>
      <c r="B8" s="506">
        <v>34</v>
      </c>
      <c r="C8" s="36">
        <v>3.1</v>
      </c>
      <c r="D8" s="375"/>
      <c r="E8" s="10">
        <v>12</v>
      </c>
      <c r="F8" s="10">
        <v>9</v>
      </c>
      <c r="G8" s="10">
        <v>11</v>
      </c>
      <c r="H8" s="10">
        <v>2</v>
      </c>
      <c r="I8" s="38">
        <f t="shared" si="0"/>
        <v>0.38235294117647056</v>
      </c>
      <c r="J8" s="335">
        <f t="shared" si="1"/>
        <v>0.6470588235294118</v>
      </c>
    </row>
    <row r="9" spans="1:16" ht="15.6">
      <c r="A9" s="376" t="s">
        <v>38</v>
      </c>
      <c r="B9" s="506">
        <v>39</v>
      </c>
      <c r="C9" s="36">
        <v>3.7</v>
      </c>
      <c r="D9" s="375"/>
      <c r="E9" s="10">
        <v>4</v>
      </c>
      <c r="F9" s="10">
        <v>13</v>
      </c>
      <c r="G9" s="10">
        <v>13</v>
      </c>
      <c r="H9" s="10">
        <v>9</v>
      </c>
      <c r="I9" s="324">
        <f t="shared" si="0"/>
        <v>0.5641025641025641</v>
      </c>
      <c r="J9" s="342">
        <f t="shared" si="1"/>
        <v>0.89743589743589747</v>
      </c>
    </row>
    <row r="10" spans="1:16" ht="15.6">
      <c r="A10" s="377" t="s">
        <v>0</v>
      </c>
      <c r="B10" s="506">
        <v>113</v>
      </c>
      <c r="C10" s="36">
        <v>4</v>
      </c>
      <c r="D10" s="375"/>
      <c r="E10" s="10">
        <v>2</v>
      </c>
      <c r="F10" s="10">
        <v>34</v>
      </c>
      <c r="G10" s="10">
        <v>43</v>
      </c>
      <c r="H10" s="10">
        <v>34</v>
      </c>
      <c r="I10" s="38">
        <f t="shared" si="0"/>
        <v>0.68141592920353977</v>
      </c>
      <c r="J10" s="335">
        <f t="shared" si="1"/>
        <v>0.98230088495575218</v>
      </c>
    </row>
    <row r="11" spans="1:16" ht="15.6">
      <c r="A11" s="376" t="s">
        <v>9</v>
      </c>
      <c r="B11" s="506">
        <v>44</v>
      </c>
      <c r="C11" s="36">
        <v>3.8</v>
      </c>
      <c r="D11" s="375"/>
      <c r="E11" s="10">
        <v>0</v>
      </c>
      <c r="F11" s="10">
        <v>18</v>
      </c>
      <c r="G11" s="10">
        <v>15</v>
      </c>
      <c r="H11" s="10">
        <v>11</v>
      </c>
      <c r="I11" s="38">
        <f t="shared" si="0"/>
        <v>0.59090909090909094</v>
      </c>
      <c r="J11" s="335">
        <f t="shared" si="1"/>
        <v>1</v>
      </c>
    </row>
    <row r="12" spans="1:16" ht="15.6">
      <c r="A12" s="376" t="s">
        <v>1</v>
      </c>
      <c r="B12" s="506">
        <v>48</v>
      </c>
      <c r="C12" s="36">
        <v>3.8</v>
      </c>
      <c r="D12" s="375"/>
      <c r="E12" s="10">
        <v>0</v>
      </c>
      <c r="F12" s="10">
        <v>21</v>
      </c>
      <c r="G12" s="10">
        <v>16</v>
      </c>
      <c r="H12" s="10">
        <v>11</v>
      </c>
      <c r="I12" s="38">
        <f t="shared" si="0"/>
        <v>0.5625</v>
      </c>
      <c r="J12" s="335">
        <f t="shared" si="1"/>
        <v>1</v>
      </c>
    </row>
    <row r="13" spans="1:16" ht="15.6">
      <c r="A13" s="376" t="s">
        <v>10</v>
      </c>
      <c r="B13" s="506">
        <v>46</v>
      </c>
      <c r="C13" s="36">
        <v>3.9</v>
      </c>
      <c r="D13" s="375"/>
      <c r="E13" s="10">
        <v>0</v>
      </c>
      <c r="F13" s="10">
        <v>21</v>
      </c>
      <c r="G13" s="10">
        <v>8</v>
      </c>
      <c r="H13" s="10">
        <v>17</v>
      </c>
      <c r="I13" s="324">
        <f t="shared" si="0"/>
        <v>0.54347826086956519</v>
      </c>
      <c r="J13" s="342">
        <f t="shared" si="1"/>
        <v>1</v>
      </c>
    </row>
    <row r="14" spans="1:16" ht="15.6">
      <c r="A14" s="369" t="s">
        <v>39</v>
      </c>
      <c r="B14" s="506">
        <v>37</v>
      </c>
      <c r="C14" s="36">
        <v>3.4</v>
      </c>
      <c r="D14" s="375"/>
      <c r="E14" s="10">
        <v>6</v>
      </c>
      <c r="F14" s="10">
        <v>13</v>
      </c>
      <c r="G14" s="10">
        <v>16</v>
      </c>
      <c r="H14" s="10">
        <v>2</v>
      </c>
      <c r="I14" s="324">
        <f t="shared" si="0"/>
        <v>0.48648648648648651</v>
      </c>
      <c r="J14" s="342">
        <f t="shared" si="1"/>
        <v>0.83783783783783783</v>
      </c>
    </row>
    <row r="15" spans="1:16" ht="15.6">
      <c r="A15" s="418" t="s">
        <v>180</v>
      </c>
      <c r="B15" s="506">
        <v>20</v>
      </c>
      <c r="C15" s="36">
        <v>3.8</v>
      </c>
      <c r="D15" s="375"/>
      <c r="E15" s="10">
        <v>0</v>
      </c>
      <c r="F15" s="10">
        <v>8</v>
      </c>
      <c r="G15" s="10">
        <v>9</v>
      </c>
      <c r="H15" s="10">
        <v>3</v>
      </c>
      <c r="I15" s="38">
        <f t="shared" si="0"/>
        <v>0.6</v>
      </c>
      <c r="J15" s="335">
        <f t="shared" si="1"/>
        <v>1</v>
      </c>
    </row>
    <row r="16" spans="1:16" ht="15.6">
      <c r="A16" s="370" t="s">
        <v>12</v>
      </c>
      <c r="B16" s="506">
        <v>4</v>
      </c>
      <c r="C16" s="619">
        <v>4.3</v>
      </c>
      <c r="D16" s="375"/>
      <c r="E16" s="101">
        <v>0</v>
      </c>
      <c r="F16" s="101">
        <v>1</v>
      </c>
      <c r="G16" s="101">
        <v>1</v>
      </c>
      <c r="H16" s="101">
        <v>2</v>
      </c>
      <c r="I16" s="38">
        <f t="shared" si="0"/>
        <v>0.75</v>
      </c>
      <c r="J16" s="335">
        <f t="shared" si="1"/>
        <v>1</v>
      </c>
    </row>
    <row r="17" spans="1:10" ht="15.6">
      <c r="A17" s="369" t="s">
        <v>13</v>
      </c>
      <c r="B17" s="506">
        <v>13</v>
      </c>
      <c r="C17" s="620">
        <v>3.6</v>
      </c>
      <c r="D17" s="375"/>
      <c r="E17" s="10">
        <v>1</v>
      </c>
      <c r="F17" s="10">
        <v>10</v>
      </c>
      <c r="G17" s="10">
        <v>1</v>
      </c>
      <c r="H17" s="10">
        <v>1</v>
      </c>
      <c r="I17" s="324">
        <f t="shared" si="0"/>
        <v>0.15384615384615385</v>
      </c>
      <c r="J17" s="342">
        <f t="shared" si="1"/>
        <v>0.92307692307692313</v>
      </c>
    </row>
    <row r="18" spans="1:10" ht="15.6">
      <c r="A18" s="369" t="s">
        <v>14</v>
      </c>
      <c r="B18" s="506">
        <v>16</v>
      </c>
      <c r="C18" s="620">
        <v>3.5</v>
      </c>
      <c r="D18" s="375"/>
      <c r="E18" s="10">
        <v>0</v>
      </c>
      <c r="F18" s="10">
        <v>8</v>
      </c>
      <c r="G18" s="10">
        <v>8</v>
      </c>
      <c r="H18" s="10">
        <v>0</v>
      </c>
      <c r="I18" s="38">
        <f t="shared" si="0"/>
        <v>0.5</v>
      </c>
      <c r="J18" s="335">
        <f t="shared" si="1"/>
        <v>1</v>
      </c>
    </row>
    <row r="19" spans="1:10" ht="15.6">
      <c r="A19" s="369" t="s">
        <v>77</v>
      </c>
      <c r="B19" s="506">
        <v>6</v>
      </c>
      <c r="C19" s="620">
        <v>3.2</v>
      </c>
      <c r="D19" s="375"/>
      <c r="E19" s="10">
        <v>1</v>
      </c>
      <c r="F19" s="10">
        <v>4</v>
      </c>
      <c r="G19" s="10">
        <v>0</v>
      </c>
      <c r="H19" s="10">
        <v>1</v>
      </c>
      <c r="I19" s="38">
        <f t="shared" si="0"/>
        <v>0.16666666666666666</v>
      </c>
      <c r="J19" s="335">
        <f t="shared" si="1"/>
        <v>0.83333333333333337</v>
      </c>
    </row>
    <row r="20" spans="1:10" ht="15.6">
      <c r="A20" s="369" t="s">
        <v>15</v>
      </c>
      <c r="B20" s="506">
        <v>10</v>
      </c>
      <c r="C20" s="620">
        <v>3.9</v>
      </c>
      <c r="D20" s="375"/>
      <c r="E20" s="10">
        <v>1</v>
      </c>
      <c r="F20" s="10">
        <v>3</v>
      </c>
      <c r="G20" s="10">
        <v>2</v>
      </c>
      <c r="H20" s="10">
        <v>4</v>
      </c>
      <c r="I20" s="324">
        <f t="shared" si="0"/>
        <v>0.6</v>
      </c>
      <c r="J20" s="342">
        <f t="shared" si="1"/>
        <v>0.9</v>
      </c>
    </row>
    <row r="21" spans="1:10" ht="15.6">
      <c r="A21" s="370" t="s">
        <v>16</v>
      </c>
      <c r="B21" s="506">
        <v>30</v>
      </c>
      <c r="C21" s="620">
        <v>3.7</v>
      </c>
      <c r="D21" s="375"/>
      <c r="E21" s="10">
        <v>4</v>
      </c>
      <c r="F21" s="10">
        <v>9</v>
      </c>
      <c r="G21" s="10">
        <v>10</v>
      </c>
      <c r="H21" s="10">
        <v>7</v>
      </c>
      <c r="I21" s="324">
        <f t="shared" si="0"/>
        <v>0.56666666666666665</v>
      </c>
      <c r="J21" s="342">
        <f t="shared" si="1"/>
        <v>0.8666666666666667</v>
      </c>
    </row>
    <row r="22" spans="1:10" ht="15.6">
      <c r="A22" s="369" t="s">
        <v>17</v>
      </c>
      <c r="B22" s="506">
        <v>28</v>
      </c>
      <c r="C22" s="620">
        <v>3.1</v>
      </c>
      <c r="D22" s="375"/>
      <c r="E22" s="10">
        <v>5</v>
      </c>
      <c r="F22" s="10">
        <v>15</v>
      </c>
      <c r="G22" s="10">
        <v>7</v>
      </c>
      <c r="H22" s="10">
        <v>1</v>
      </c>
      <c r="I22" s="324">
        <f t="shared" si="0"/>
        <v>0.2857142857142857</v>
      </c>
      <c r="J22" s="342">
        <f t="shared" si="1"/>
        <v>0.8214285714285714</v>
      </c>
    </row>
    <row r="23" spans="1:10" ht="15.6">
      <c r="A23" s="369" t="s">
        <v>18</v>
      </c>
      <c r="B23" s="506">
        <v>8</v>
      </c>
      <c r="C23" s="620">
        <v>3.5</v>
      </c>
      <c r="D23" s="375"/>
      <c r="E23" s="10">
        <v>0</v>
      </c>
      <c r="F23" s="10">
        <v>5</v>
      </c>
      <c r="G23" s="10">
        <v>2</v>
      </c>
      <c r="H23" s="10">
        <v>1</v>
      </c>
      <c r="I23" s="38">
        <f t="shared" si="0"/>
        <v>0.375</v>
      </c>
      <c r="J23" s="335">
        <f t="shared" si="1"/>
        <v>1</v>
      </c>
    </row>
    <row r="24" spans="1:10" ht="15.6">
      <c r="A24" s="370" t="s">
        <v>19</v>
      </c>
      <c r="B24" s="506">
        <v>34</v>
      </c>
      <c r="C24" s="620">
        <v>3.7</v>
      </c>
      <c r="D24" s="375"/>
      <c r="E24" s="10">
        <v>3</v>
      </c>
      <c r="F24" s="10">
        <v>15</v>
      </c>
      <c r="G24" s="10">
        <v>6</v>
      </c>
      <c r="H24" s="10">
        <v>10</v>
      </c>
      <c r="I24" s="324">
        <f t="shared" si="0"/>
        <v>0.47058823529411764</v>
      </c>
      <c r="J24" s="342">
        <f t="shared" si="1"/>
        <v>0.91176470588235292</v>
      </c>
    </row>
    <row r="25" spans="1:10" ht="15.6">
      <c r="A25" s="369" t="s">
        <v>20</v>
      </c>
      <c r="B25" s="506">
        <v>15</v>
      </c>
      <c r="C25" s="620">
        <v>3.5</v>
      </c>
      <c r="D25" s="375"/>
      <c r="E25" s="10">
        <v>1</v>
      </c>
      <c r="F25" s="10">
        <v>7</v>
      </c>
      <c r="G25" s="10">
        <v>6</v>
      </c>
      <c r="H25" s="10">
        <v>1</v>
      </c>
      <c r="I25" s="324">
        <f t="shared" si="0"/>
        <v>0.46666666666666667</v>
      </c>
      <c r="J25" s="342">
        <f t="shared" si="1"/>
        <v>0.93333333333333335</v>
      </c>
    </row>
    <row r="26" spans="1:10" ht="15.6">
      <c r="A26" s="369" t="s">
        <v>21</v>
      </c>
      <c r="B26" s="506">
        <v>16</v>
      </c>
      <c r="C26" s="620">
        <v>3.3</v>
      </c>
      <c r="D26" s="375"/>
      <c r="E26" s="10">
        <v>2</v>
      </c>
      <c r="F26" s="10">
        <v>10</v>
      </c>
      <c r="G26" s="10">
        <v>2</v>
      </c>
      <c r="H26" s="10">
        <v>2</v>
      </c>
      <c r="I26" s="38">
        <f t="shared" si="0"/>
        <v>0.25</v>
      </c>
      <c r="J26" s="335">
        <f t="shared" si="1"/>
        <v>0.875</v>
      </c>
    </row>
    <row r="27" spans="1:10" ht="15.6">
      <c r="A27" s="370" t="s">
        <v>22</v>
      </c>
      <c r="B27" s="506">
        <v>13</v>
      </c>
      <c r="C27" s="620">
        <v>2.7</v>
      </c>
      <c r="D27" s="375"/>
      <c r="E27" s="10">
        <v>5</v>
      </c>
      <c r="F27" s="10">
        <v>7</v>
      </c>
      <c r="G27" s="10">
        <v>1</v>
      </c>
      <c r="H27" s="10">
        <v>0</v>
      </c>
      <c r="I27" s="38">
        <f t="shared" si="0"/>
        <v>7.6923076923076927E-2</v>
      </c>
      <c r="J27" s="335">
        <f t="shared" si="1"/>
        <v>0.61538461538461542</v>
      </c>
    </row>
    <row r="28" spans="1:10" ht="15.6">
      <c r="A28" s="370" t="s">
        <v>41</v>
      </c>
      <c r="B28" s="506">
        <v>5</v>
      </c>
      <c r="C28" s="620">
        <v>3.2</v>
      </c>
      <c r="D28" s="375"/>
      <c r="E28" s="10">
        <v>1</v>
      </c>
      <c r="F28" s="10">
        <v>2</v>
      </c>
      <c r="G28" s="10">
        <v>2</v>
      </c>
      <c r="H28" s="10">
        <v>0</v>
      </c>
      <c r="I28" s="38">
        <f t="shared" si="0"/>
        <v>0.4</v>
      </c>
      <c r="J28" s="335">
        <f t="shared" si="1"/>
        <v>0.8</v>
      </c>
    </row>
    <row r="29" spans="1:10" ht="15.6">
      <c r="A29" s="370" t="s">
        <v>181</v>
      </c>
      <c r="B29" s="506"/>
      <c r="C29" s="620"/>
      <c r="D29" s="375"/>
      <c r="E29" s="10"/>
      <c r="F29" s="10"/>
      <c r="G29" s="10"/>
      <c r="H29" s="10"/>
      <c r="I29" s="324" t="e">
        <f t="shared" si="0"/>
        <v>#DIV/0!</v>
      </c>
      <c r="J29" s="342" t="e">
        <f t="shared" si="1"/>
        <v>#DIV/0!</v>
      </c>
    </row>
    <row r="30" spans="1:10" ht="15.6">
      <c r="A30" s="370" t="s">
        <v>182</v>
      </c>
      <c r="B30" s="506">
        <v>8</v>
      </c>
      <c r="C30" s="620">
        <v>2.9</v>
      </c>
      <c r="D30" s="375"/>
      <c r="E30" s="10">
        <v>2</v>
      </c>
      <c r="F30" s="10">
        <v>5</v>
      </c>
      <c r="G30" s="10">
        <v>1</v>
      </c>
      <c r="H30" s="10">
        <v>0</v>
      </c>
      <c r="I30" s="324">
        <f t="shared" si="0"/>
        <v>0.125</v>
      </c>
      <c r="J30" s="342">
        <f t="shared" si="1"/>
        <v>0.75</v>
      </c>
    </row>
    <row r="31" spans="1:10" ht="15.6">
      <c r="A31" s="370" t="s">
        <v>23</v>
      </c>
      <c r="B31" s="506">
        <v>4</v>
      </c>
      <c r="C31" s="620">
        <v>4</v>
      </c>
      <c r="D31" s="375"/>
      <c r="E31" s="10">
        <v>0</v>
      </c>
      <c r="F31" s="10">
        <v>1</v>
      </c>
      <c r="G31" s="10">
        <v>2</v>
      </c>
      <c r="H31" s="10">
        <v>1</v>
      </c>
      <c r="I31" s="324">
        <f t="shared" si="0"/>
        <v>0.75</v>
      </c>
      <c r="J31" s="342">
        <f t="shared" si="1"/>
        <v>1</v>
      </c>
    </row>
    <row r="32" spans="1:10" ht="15.6">
      <c r="A32" s="370" t="s">
        <v>24</v>
      </c>
      <c r="B32" s="506">
        <v>10</v>
      </c>
      <c r="C32" s="620">
        <v>3.6</v>
      </c>
      <c r="D32" s="375"/>
      <c r="E32" s="10">
        <v>0</v>
      </c>
      <c r="F32" s="10">
        <v>4</v>
      </c>
      <c r="G32" s="10">
        <v>6</v>
      </c>
      <c r="H32" s="10">
        <v>0</v>
      </c>
      <c r="I32" s="324">
        <f t="shared" si="0"/>
        <v>0.6</v>
      </c>
      <c r="J32" s="342">
        <f t="shared" si="1"/>
        <v>1</v>
      </c>
    </row>
    <row r="33" spans="1:10" ht="15.6">
      <c r="A33" s="370" t="s">
        <v>25</v>
      </c>
      <c r="B33" s="506">
        <v>10</v>
      </c>
      <c r="C33" s="620">
        <v>3.5</v>
      </c>
      <c r="D33" s="375"/>
      <c r="E33" s="10">
        <v>0</v>
      </c>
      <c r="F33" s="10">
        <v>7</v>
      </c>
      <c r="G33" s="10">
        <v>1</v>
      </c>
      <c r="H33" s="10">
        <v>2</v>
      </c>
      <c r="I33" s="324">
        <f t="shared" si="0"/>
        <v>0.3</v>
      </c>
      <c r="J33" s="342">
        <f t="shared" si="1"/>
        <v>1</v>
      </c>
    </row>
    <row r="34" spans="1:10" ht="16.2" thickBot="1">
      <c r="A34" s="625" t="s">
        <v>183</v>
      </c>
      <c r="B34" s="508">
        <v>5</v>
      </c>
      <c r="C34" s="621">
        <v>2.8</v>
      </c>
      <c r="D34" s="397"/>
      <c r="E34" s="55">
        <v>1</v>
      </c>
      <c r="F34" s="55">
        <v>4</v>
      </c>
      <c r="G34" s="55">
        <v>0</v>
      </c>
      <c r="H34" s="55">
        <v>0</v>
      </c>
      <c r="I34" s="324">
        <f t="shared" si="0"/>
        <v>0</v>
      </c>
      <c r="J34" s="342">
        <f t="shared" si="1"/>
        <v>0.8</v>
      </c>
    </row>
    <row r="35" spans="1:10" ht="28.8" thickTop="1" thickBot="1">
      <c r="A35" s="623" t="s">
        <v>144</v>
      </c>
      <c r="B35" s="226">
        <f>SUM(B5:B34)</f>
        <v>728</v>
      </c>
      <c r="C35" s="227">
        <v>3.6</v>
      </c>
      <c r="D35" s="228"/>
      <c r="E35" s="226">
        <f>SUM(E5:E34)</f>
        <v>72</v>
      </c>
      <c r="F35" s="226">
        <f>SUM(F5:F34)</f>
        <v>281</v>
      </c>
      <c r="G35" s="226">
        <f>SUM(G5:G34)</f>
        <v>213</v>
      </c>
      <c r="H35" s="226">
        <f>SUM(H5:H34)</f>
        <v>162</v>
      </c>
      <c r="I35" s="229">
        <f t="shared" si="0"/>
        <v>0.51510989010989006</v>
      </c>
      <c r="J35" s="343">
        <f t="shared" si="1"/>
        <v>0.90109890109890112</v>
      </c>
    </row>
    <row r="36" spans="1:10" ht="28.8" thickTop="1" thickBot="1">
      <c r="A36" s="344" t="s">
        <v>145</v>
      </c>
      <c r="B36" s="345">
        <f>SUM(B5,B7:B34)</f>
        <v>710</v>
      </c>
      <c r="C36" s="346">
        <v>3.7</v>
      </c>
      <c r="D36" s="347"/>
      <c r="E36" s="345">
        <f>SUM(E5,E7:E34)</f>
        <v>54</v>
      </c>
      <c r="F36" s="345">
        <f>SUM(F5,F7:F34)</f>
        <v>281</v>
      </c>
      <c r="G36" s="345">
        <f>SUM(G5,G7:G34)</f>
        <v>213</v>
      </c>
      <c r="H36" s="345">
        <f>SUM(H5,H7:H34)</f>
        <v>162</v>
      </c>
      <c r="I36" s="348">
        <f t="shared" si="0"/>
        <v>0.528169014084507</v>
      </c>
      <c r="J36" s="349">
        <f t="shared" si="1"/>
        <v>0.92394366197183098</v>
      </c>
    </row>
    <row r="37" spans="1:10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0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>
      <c r="A68" s="39"/>
      <c r="B68" s="39"/>
      <c r="C68" s="39"/>
      <c r="D68" s="39"/>
      <c r="E68" s="39"/>
      <c r="F68" s="39"/>
      <c r="G68" s="39"/>
      <c r="H68" s="39"/>
      <c r="I68" s="39"/>
      <c r="J68" s="39"/>
    </row>
    <row r="69" spans="1:10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>
      <c r="A71" s="39"/>
      <c r="B71" s="39"/>
      <c r="C71" s="39"/>
      <c r="D71" s="39"/>
      <c r="E71" s="39"/>
      <c r="F71" s="39"/>
      <c r="G71" s="39"/>
      <c r="H71" s="39"/>
      <c r="I71" s="39"/>
      <c r="J71" s="39"/>
    </row>
    <row r="72" spans="1:10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0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0">
      <c r="A74" s="39"/>
      <c r="B74" s="39"/>
      <c r="C74" s="39"/>
      <c r="D74" s="39"/>
      <c r="E74" s="39"/>
      <c r="F74" s="39"/>
      <c r="G74" s="39"/>
      <c r="H74" s="39"/>
      <c r="I74" s="39"/>
      <c r="J74" s="39"/>
    </row>
    <row r="75" spans="1:10">
      <c r="A75" s="39"/>
      <c r="B75" s="39"/>
      <c r="C75" s="39"/>
      <c r="D75" s="39"/>
      <c r="E75" s="39"/>
      <c r="F75" s="39"/>
      <c r="G75" s="39"/>
      <c r="H75" s="39"/>
      <c r="I75" s="39"/>
      <c r="J75" s="39"/>
    </row>
    <row r="76" spans="1:10">
      <c r="A76" s="39"/>
      <c r="B76" s="39"/>
      <c r="C76" s="39"/>
      <c r="D76" s="39"/>
      <c r="E76" s="39"/>
      <c r="F76" s="39"/>
      <c r="G76" s="39"/>
      <c r="H76" s="39"/>
      <c r="I76" s="39"/>
      <c r="J76" s="39"/>
    </row>
    <row r="77" spans="1:10">
      <c r="A77" s="39"/>
      <c r="B77" s="39"/>
      <c r="C77" s="39"/>
      <c r="D77" s="39"/>
      <c r="E77" s="39"/>
      <c r="F77" s="39"/>
      <c r="G77" s="39"/>
      <c r="H77" s="39"/>
      <c r="I77" s="39"/>
      <c r="J77" s="39"/>
    </row>
    <row r="78" spans="1:10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0">
      <c r="A79" s="39"/>
      <c r="B79" s="39"/>
      <c r="C79" s="39"/>
      <c r="D79" s="39"/>
      <c r="E79" s="39"/>
      <c r="F79" s="39"/>
      <c r="G79" s="39"/>
      <c r="H79" s="39"/>
      <c r="I79" s="39"/>
      <c r="J79" s="39"/>
    </row>
    <row r="80" spans="1:10">
      <c r="A80" s="39"/>
      <c r="B80" s="39"/>
      <c r="C80" s="39"/>
      <c r="D80" s="39"/>
      <c r="E80" s="39"/>
      <c r="F80" s="39"/>
      <c r="G80" s="39"/>
      <c r="H80" s="39"/>
      <c r="I80" s="39"/>
      <c r="J80" s="39"/>
    </row>
    <row r="81" spans="1:10">
      <c r="A81" s="39"/>
      <c r="B81" s="39"/>
      <c r="C81" s="39"/>
      <c r="D81" s="39"/>
      <c r="E81" s="39"/>
      <c r="F81" s="39"/>
      <c r="G81" s="39"/>
      <c r="H81" s="39"/>
      <c r="I81" s="39"/>
      <c r="J81" s="39"/>
    </row>
    <row r="82" spans="1:10">
      <c r="A82" s="39"/>
      <c r="B82" s="39"/>
      <c r="C82" s="39"/>
      <c r="D82" s="39"/>
      <c r="E82" s="39"/>
      <c r="F82" s="39"/>
      <c r="G82" s="39"/>
      <c r="H82" s="39"/>
      <c r="I82" s="39"/>
      <c r="J82" s="39"/>
    </row>
    <row r="83" spans="1:10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>
      <c r="A84" s="39"/>
      <c r="B84" s="39"/>
      <c r="C84" s="39"/>
      <c r="D84" s="39"/>
      <c r="E84" s="39"/>
      <c r="F84" s="39"/>
      <c r="G84" s="39"/>
      <c r="H84" s="39"/>
      <c r="I84" s="39"/>
      <c r="J84" s="39"/>
    </row>
    <row r="85" spans="1:10">
      <c r="A85" s="39"/>
      <c r="B85" s="39"/>
      <c r="C85" s="39"/>
      <c r="D85" s="39"/>
      <c r="E85" s="39"/>
      <c r="F85" s="39"/>
      <c r="G85" s="39"/>
      <c r="H85" s="39"/>
      <c r="I85" s="39"/>
      <c r="J85" s="39"/>
    </row>
    <row r="86" spans="1:10">
      <c r="A86" s="39"/>
      <c r="B86" s="39"/>
      <c r="C86" s="39"/>
      <c r="D86" s="39"/>
      <c r="E86" s="39"/>
      <c r="F86" s="39"/>
      <c r="G86" s="39"/>
      <c r="H86" s="39"/>
      <c r="I86" s="39"/>
      <c r="J86" s="39"/>
    </row>
    <row r="87" spans="1:10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8" spans="1:10">
      <c r="A88" s="39"/>
      <c r="B88" s="39"/>
      <c r="C88" s="39"/>
      <c r="D88" s="39"/>
      <c r="E88" s="39"/>
      <c r="F88" s="39"/>
      <c r="G88" s="39"/>
      <c r="H88" s="39"/>
      <c r="I88" s="39"/>
      <c r="J88" s="39"/>
    </row>
    <row r="89" spans="1:10">
      <c r="A89" s="39"/>
      <c r="B89" s="39"/>
      <c r="C89" s="39"/>
      <c r="D89" s="39"/>
      <c r="E89" s="39"/>
      <c r="F89" s="39"/>
      <c r="G89" s="39"/>
      <c r="H89" s="39"/>
      <c r="I89" s="39"/>
      <c r="J89" s="39"/>
    </row>
    <row r="90" spans="1:10">
      <c r="A90" s="39"/>
      <c r="B90" s="39"/>
      <c r="C90" s="39"/>
      <c r="D90" s="39"/>
      <c r="E90" s="39"/>
      <c r="F90" s="39"/>
      <c r="G90" s="39"/>
      <c r="H90" s="39"/>
      <c r="I90" s="39"/>
      <c r="J90" s="39"/>
    </row>
    <row r="91" spans="1:10">
      <c r="A91" s="39"/>
      <c r="B91" s="39"/>
      <c r="C91" s="39"/>
      <c r="D91" s="39"/>
      <c r="E91" s="39"/>
      <c r="F91" s="39"/>
      <c r="G91" s="39"/>
      <c r="H91" s="39"/>
      <c r="I91" s="39"/>
      <c r="J91" s="39"/>
    </row>
    <row r="92" spans="1:10">
      <c r="A92" s="39"/>
      <c r="B92" s="39"/>
      <c r="C92" s="39"/>
      <c r="D92" s="39"/>
      <c r="E92" s="39"/>
      <c r="F92" s="39"/>
      <c r="G92" s="39"/>
      <c r="H92" s="39"/>
      <c r="I92" s="39"/>
      <c r="J92" s="39"/>
    </row>
    <row r="93" spans="1:10">
      <c r="A93" s="39"/>
      <c r="B93" s="39"/>
      <c r="C93" s="39"/>
      <c r="D93" s="39"/>
      <c r="E93" s="39"/>
      <c r="F93" s="39"/>
      <c r="G93" s="39"/>
      <c r="H93" s="39"/>
      <c r="I93" s="39"/>
      <c r="J93" s="39"/>
    </row>
    <row r="94" spans="1:10">
      <c r="A94" s="39"/>
      <c r="B94" s="39"/>
      <c r="C94" s="39"/>
      <c r="D94" s="39"/>
      <c r="E94" s="39"/>
      <c r="F94" s="39"/>
      <c r="G94" s="39"/>
      <c r="H94" s="39"/>
      <c r="I94" s="39"/>
      <c r="J94" s="39"/>
    </row>
    <row r="95" spans="1:10">
      <c r="A95" s="39"/>
      <c r="B95" s="39"/>
      <c r="C95" s="39"/>
      <c r="D95" s="39"/>
      <c r="E95" s="39"/>
      <c r="F95" s="39"/>
      <c r="G95" s="39"/>
      <c r="H95" s="39"/>
      <c r="I95" s="39"/>
      <c r="J95" s="39"/>
    </row>
    <row r="96" spans="1:10">
      <c r="A96" s="39"/>
      <c r="B96" s="39"/>
      <c r="C96" s="39"/>
      <c r="D96" s="39"/>
      <c r="E96" s="39"/>
      <c r="F96" s="39"/>
      <c r="G96" s="39"/>
      <c r="H96" s="39"/>
      <c r="I96" s="39"/>
      <c r="J96" s="39"/>
    </row>
  </sheetData>
  <mergeCells count="8">
    <mergeCell ref="A1:J1"/>
    <mergeCell ref="A3:A4"/>
    <mergeCell ref="B3:B4"/>
    <mergeCell ref="C3:C4"/>
    <mergeCell ref="D3:D4"/>
    <mergeCell ref="E3:H3"/>
    <mergeCell ref="I3:I4"/>
    <mergeCell ref="J3:J4"/>
  </mergeCells>
  <phoneticPr fontId="2" type="noConversion"/>
  <pageMargins left="0.59055118110236227" right="0" top="0.59055118110236227" bottom="0" header="0.43307086614173229" footer="0.51181102362204722"/>
  <pageSetup paperSize="9" scale="85" orientation="landscape" r:id="rId1"/>
  <headerFooter alignWithMargins="0">
    <oddHeader>&amp;R&amp;8&amp;A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F44"/>
  <sheetViews>
    <sheetView view="pageBreakPreview" zoomScale="60" zoomScaleNormal="50" workbookViewId="0">
      <selection activeCell="J31" sqref="J31"/>
    </sheetView>
  </sheetViews>
  <sheetFormatPr defaultRowHeight="13.2"/>
  <sheetData>
    <row r="1" spans="1:6" ht="32.25" customHeight="1">
      <c r="A1" s="20"/>
      <c r="B1" s="20"/>
      <c r="C1" s="20"/>
      <c r="D1" s="20"/>
      <c r="E1" s="20"/>
      <c r="F1" s="20"/>
    </row>
    <row r="4" spans="1:6" ht="21.75" customHeight="1"/>
    <row r="5" spans="1:6" ht="21.75" customHeight="1"/>
    <row r="6" spans="1:6" ht="21.75" customHeight="1"/>
    <row r="7" spans="1:6" ht="21.75" customHeight="1"/>
    <row r="8" spans="1:6" ht="21.75" customHeight="1"/>
    <row r="9" spans="1:6" ht="21.75" customHeight="1"/>
    <row r="10" spans="1:6" ht="21.75" customHeight="1"/>
    <row r="11" spans="1:6" ht="21.75" customHeight="1"/>
    <row r="12" spans="1:6" ht="21.75" customHeight="1"/>
    <row r="13" spans="1:6" ht="21.75" customHeight="1"/>
    <row r="14" spans="1:6" ht="21.75" customHeight="1"/>
    <row r="15" spans="1:6" ht="21.75" customHeight="1"/>
    <row r="16" spans="1:6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4" ht="30.75" customHeight="1"/>
  </sheetData>
  <phoneticPr fontId="2" type="noConversion"/>
  <pageMargins left="0.59055118110236227" right="0" top="0.59055118110236227" bottom="0.19685039370078741" header="0.43307086614173229" footer="0.51181102362204722"/>
  <pageSetup paperSize="9" scale="85" orientation="landscape" horizontalDpi="4294967294" r:id="rId1"/>
  <headerFooter alignWithMargins="0">
    <oddHeader>&amp;R&amp;9&amp;A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J33"/>
  <sheetViews>
    <sheetView topLeftCell="A4" zoomScale="75" workbookViewId="0">
      <selection activeCell="G25" sqref="G25"/>
    </sheetView>
  </sheetViews>
  <sheetFormatPr defaultRowHeight="13.2"/>
  <cols>
    <col min="1" max="1" width="45" customWidth="1"/>
    <col min="2" max="3" width="13" customWidth="1"/>
    <col min="4" max="8" width="9.6640625" customWidth="1"/>
    <col min="9" max="9" width="17.6640625" customWidth="1"/>
    <col min="10" max="10" width="20.109375" customWidth="1"/>
  </cols>
  <sheetData>
    <row r="1" spans="1:10" ht="45" customHeight="1" thickBot="1">
      <c r="A1" s="669" t="s">
        <v>238</v>
      </c>
      <c r="B1" s="669"/>
      <c r="C1" s="669"/>
      <c r="D1" s="669"/>
      <c r="E1" s="669"/>
      <c r="F1" s="669"/>
      <c r="G1" s="669"/>
      <c r="H1" s="669"/>
      <c r="I1" s="669"/>
      <c r="J1" s="669"/>
    </row>
    <row r="2" spans="1:10" ht="12.75" customHeight="1">
      <c r="A2" s="698" t="s">
        <v>40</v>
      </c>
      <c r="B2" s="700" t="s">
        <v>43</v>
      </c>
      <c r="C2" s="700" t="s">
        <v>50</v>
      </c>
      <c r="D2" s="700" t="s">
        <v>45</v>
      </c>
      <c r="E2" s="702" t="s">
        <v>35</v>
      </c>
      <c r="F2" s="702"/>
      <c r="G2" s="702"/>
      <c r="H2" s="702"/>
      <c r="I2" s="703" t="s">
        <v>5</v>
      </c>
      <c r="J2" s="705" t="s">
        <v>4</v>
      </c>
    </row>
    <row r="3" spans="1:10" ht="25.5" customHeight="1" thickBot="1">
      <c r="A3" s="699"/>
      <c r="B3" s="701"/>
      <c r="C3" s="701"/>
      <c r="D3" s="701"/>
      <c r="E3" s="339">
        <v>2</v>
      </c>
      <c r="F3" s="339">
        <v>3</v>
      </c>
      <c r="G3" s="339">
        <v>4</v>
      </c>
      <c r="H3" s="339">
        <v>5</v>
      </c>
      <c r="I3" s="704"/>
      <c r="J3" s="706"/>
    </row>
    <row r="4" spans="1:10" ht="15.6">
      <c r="A4" s="423" t="s">
        <v>6</v>
      </c>
      <c r="B4" s="507">
        <v>46</v>
      </c>
      <c r="C4" s="246">
        <v>3.2</v>
      </c>
      <c r="D4" s="419"/>
      <c r="E4" s="10">
        <v>11</v>
      </c>
      <c r="F4" s="10">
        <v>20</v>
      </c>
      <c r="G4" s="10">
        <v>12</v>
      </c>
      <c r="H4" s="10">
        <v>3</v>
      </c>
      <c r="I4" s="337">
        <f t="shared" ref="I4:I33" si="0">(G4+H4)/B4</f>
        <v>0.32608695652173914</v>
      </c>
      <c r="J4" s="338">
        <f t="shared" ref="J4:J33" si="1">(F4+G4+H4)/B4</f>
        <v>0.76086956521739135</v>
      </c>
    </row>
    <row r="5" spans="1:10" ht="15.6">
      <c r="A5" s="421" t="s">
        <v>8</v>
      </c>
      <c r="B5" s="507">
        <v>66</v>
      </c>
      <c r="C5" s="246">
        <v>4.2</v>
      </c>
      <c r="D5" s="375"/>
      <c r="E5" s="10">
        <v>0</v>
      </c>
      <c r="F5" s="10">
        <v>8</v>
      </c>
      <c r="G5" s="10">
        <v>37</v>
      </c>
      <c r="H5" s="10">
        <v>21</v>
      </c>
      <c r="I5" s="38">
        <f t="shared" si="0"/>
        <v>0.87878787878787878</v>
      </c>
      <c r="J5" s="335">
        <f t="shared" si="1"/>
        <v>1</v>
      </c>
    </row>
    <row r="6" spans="1:10" ht="15.6">
      <c r="A6" s="421" t="s">
        <v>37</v>
      </c>
      <c r="B6" s="506">
        <v>34</v>
      </c>
      <c r="C6" s="246">
        <v>3.4</v>
      </c>
      <c r="D6" s="375"/>
      <c r="E6" s="10">
        <v>0</v>
      </c>
      <c r="F6" s="10">
        <v>22</v>
      </c>
      <c r="G6" s="10">
        <v>10</v>
      </c>
      <c r="H6" s="10">
        <v>2</v>
      </c>
      <c r="I6" s="38">
        <f t="shared" si="0"/>
        <v>0.35294117647058826</v>
      </c>
      <c r="J6" s="335">
        <f t="shared" si="1"/>
        <v>1</v>
      </c>
    </row>
    <row r="7" spans="1:10" ht="15.6">
      <c r="A7" s="421" t="s">
        <v>38</v>
      </c>
      <c r="B7" s="506">
        <v>39</v>
      </c>
      <c r="C7" s="246">
        <v>3.8</v>
      </c>
      <c r="D7" s="375"/>
      <c r="E7" s="10">
        <v>1</v>
      </c>
      <c r="F7" s="10">
        <v>15</v>
      </c>
      <c r="G7" s="10">
        <v>12</v>
      </c>
      <c r="H7" s="10">
        <v>11</v>
      </c>
      <c r="I7" s="37">
        <f t="shared" si="0"/>
        <v>0.58974358974358976</v>
      </c>
      <c r="J7" s="334">
        <f t="shared" si="1"/>
        <v>0.97435897435897434</v>
      </c>
    </row>
    <row r="8" spans="1:10" ht="15.6">
      <c r="A8" s="422" t="s">
        <v>0</v>
      </c>
      <c r="B8" s="506">
        <v>113</v>
      </c>
      <c r="C8" s="246">
        <v>4.2</v>
      </c>
      <c r="D8" s="375"/>
      <c r="E8" s="10">
        <v>1</v>
      </c>
      <c r="F8" s="10">
        <v>21</v>
      </c>
      <c r="G8" s="10">
        <v>48</v>
      </c>
      <c r="H8" s="10">
        <v>43</v>
      </c>
      <c r="I8" s="38">
        <f t="shared" si="0"/>
        <v>0.80530973451327437</v>
      </c>
      <c r="J8" s="335">
        <f t="shared" si="1"/>
        <v>0.99115044247787609</v>
      </c>
    </row>
    <row r="9" spans="1:10" ht="15.6">
      <c r="A9" s="421" t="s">
        <v>9</v>
      </c>
      <c r="B9" s="506">
        <v>44</v>
      </c>
      <c r="C9" s="246">
        <v>3.9</v>
      </c>
      <c r="D9" s="375"/>
      <c r="E9" s="10">
        <v>0</v>
      </c>
      <c r="F9" s="10">
        <v>14</v>
      </c>
      <c r="G9" s="10">
        <v>21</v>
      </c>
      <c r="H9" s="10">
        <v>9</v>
      </c>
      <c r="I9" s="38">
        <f t="shared" si="0"/>
        <v>0.68181818181818177</v>
      </c>
      <c r="J9" s="335">
        <f t="shared" si="1"/>
        <v>1</v>
      </c>
    </row>
    <row r="10" spans="1:10" ht="15.6">
      <c r="A10" s="421" t="s">
        <v>1</v>
      </c>
      <c r="B10" s="506">
        <v>48</v>
      </c>
      <c r="C10" s="246">
        <v>4</v>
      </c>
      <c r="D10" s="375"/>
      <c r="E10" s="10">
        <v>1</v>
      </c>
      <c r="F10" s="10">
        <v>15</v>
      </c>
      <c r="G10" s="10">
        <v>18</v>
      </c>
      <c r="H10" s="10">
        <v>14</v>
      </c>
      <c r="I10" s="38">
        <f t="shared" si="0"/>
        <v>0.66666666666666663</v>
      </c>
      <c r="J10" s="335">
        <f t="shared" si="1"/>
        <v>0.97916666666666663</v>
      </c>
    </row>
    <row r="11" spans="1:10" ht="15.6">
      <c r="A11" s="421" t="s">
        <v>10</v>
      </c>
      <c r="B11" s="506">
        <v>46</v>
      </c>
      <c r="C11" s="246">
        <v>4.4000000000000004</v>
      </c>
      <c r="D11" s="375"/>
      <c r="E11" s="10">
        <v>0</v>
      </c>
      <c r="F11" s="10">
        <v>6</v>
      </c>
      <c r="G11" s="10">
        <v>16</v>
      </c>
      <c r="H11" s="10">
        <v>24</v>
      </c>
      <c r="I11" s="37">
        <f t="shared" si="0"/>
        <v>0.86956521739130432</v>
      </c>
      <c r="J11" s="334">
        <f t="shared" si="1"/>
        <v>1</v>
      </c>
    </row>
    <row r="12" spans="1:10" ht="15.6">
      <c r="A12" s="400" t="s">
        <v>39</v>
      </c>
      <c r="B12" s="506">
        <v>37</v>
      </c>
      <c r="C12" s="246">
        <v>3.6</v>
      </c>
      <c r="D12" s="375"/>
      <c r="E12" s="10">
        <v>0</v>
      </c>
      <c r="F12" s="10">
        <v>19</v>
      </c>
      <c r="G12" s="10">
        <v>14</v>
      </c>
      <c r="H12" s="10">
        <v>4</v>
      </c>
      <c r="I12" s="37">
        <f t="shared" si="0"/>
        <v>0.48648648648648651</v>
      </c>
      <c r="J12" s="334">
        <f t="shared" si="1"/>
        <v>1</v>
      </c>
    </row>
    <row r="13" spans="1:10" ht="15.6">
      <c r="A13" s="171" t="s">
        <v>180</v>
      </c>
      <c r="B13" s="506">
        <v>20</v>
      </c>
      <c r="C13" s="246">
        <v>3.8</v>
      </c>
      <c r="D13" s="375"/>
      <c r="E13" s="10">
        <v>0</v>
      </c>
      <c r="F13" s="10">
        <v>6</v>
      </c>
      <c r="G13" s="10">
        <v>12</v>
      </c>
      <c r="H13" s="10">
        <v>2</v>
      </c>
      <c r="I13" s="38">
        <f t="shared" si="0"/>
        <v>0.7</v>
      </c>
      <c r="J13" s="335">
        <f t="shared" si="1"/>
        <v>1</v>
      </c>
    </row>
    <row r="14" spans="1:10" ht="15.6">
      <c r="A14" s="171" t="s">
        <v>12</v>
      </c>
      <c r="B14" s="506">
        <v>4</v>
      </c>
      <c r="C14" s="249">
        <v>4.3</v>
      </c>
      <c r="D14" s="375"/>
      <c r="E14" s="101">
        <v>0</v>
      </c>
      <c r="F14" s="101">
        <v>0</v>
      </c>
      <c r="G14" s="101">
        <v>3</v>
      </c>
      <c r="H14" s="101">
        <v>1</v>
      </c>
      <c r="I14" s="38">
        <f t="shared" si="0"/>
        <v>1</v>
      </c>
      <c r="J14" s="335">
        <f t="shared" si="1"/>
        <v>1</v>
      </c>
    </row>
    <row r="15" spans="1:10" ht="15.6">
      <c r="A15" s="400" t="s">
        <v>13</v>
      </c>
      <c r="B15" s="506">
        <v>13</v>
      </c>
      <c r="C15" s="246">
        <v>3.4</v>
      </c>
      <c r="D15" s="375"/>
      <c r="E15" s="10">
        <v>0</v>
      </c>
      <c r="F15" s="10">
        <v>8</v>
      </c>
      <c r="G15" s="10">
        <v>5</v>
      </c>
      <c r="H15" s="10">
        <v>0</v>
      </c>
      <c r="I15" s="37">
        <f t="shared" si="0"/>
        <v>0.38461538461538464</v>
      </c>
      <c r="J15" s="334">
        <f t="shared" si="1"/>
        <v>1</v>
      </c>
    </row>
    <row r="16" spans="1:10" ht="15.6">
      <c r="A16" s="400" t="s">
        <v>14</v>
      </c>
      <c r="B16" s="506">
        <v>16</v>
      </c>
      <c r="C16" s="246">
        <v>4.8</v>
      </c>
      <c r="D16" s="375"/>
      <c r="E16" s="10">
        <v>0</v>
      </c>
      <c r="F16" s="10">
        <v>1</v>
      </c>
      <c r="G16" s="10">
        <v>2</v>
      </c>
      <c r="H16" s="10">
        <v>13</v>
      </c>
      <c r="I16" s="38">
        <f t="shared" si="0"/>
        <v>0.9375</v>
      </c>
      <c r="J16" s="335">
        <f t="shared" si="1"/>
        <v>1</v>
      </c>
    </row>
    <row r="17" spans="1:10" ht="15.6">
      <c r="A17" s="400" t="s">
        <v>77</v>
      </c>
      <c r="B17" s="506">
        <v>5</v>
      </c>
      <c r="C17" s="246">
        <v>4.2</v>
      </c>
      <c r="D17" s="375"/>
      <c r="E17" s="10">
        <v>0</v>
      </c>
      <c r="F17" s="10">
        <v>0</v>
      </c>
      <c r="G17" s="10">
        <v>4</v>
      </c>
      <c r="H17" s="10">
        <v>1</v>
      </c>
      <c r="I17" s="38">
        <f t="shared" si="0"/>
        <v>1</v>
      </c>
      <c r="J17" s="335">
        <f t="shared" si="1"/>
        <v>1</v>
      </c>
    </row>
    <row r="18" spans="1:10" ht="15.6">
      <c r="A18" s="400" t="s">
        <v>15</v>
      </c>
      <c r="B18" s="506">
        <v>10</v>
      </c>
      <c r="C18" s="246">
        <v>4.2</v>
      </c>
      <c r="D18" s="375"/>
      <c r="E18" s="10">
        <v>0</v>
      </c>
      <c r="F18" s="10">
        <v>3</v>
      </c>
      <c r="G18" s="10">
        <v>2</v>
      </c>
      <c r="H18" s="10">
        <v>5</v>
      </c>
      <c r="I18" s="37">
        <f t="shared" si="0"/>
        <v>0.7</v>
      </c>
      <c r="J18" s="334">
        <f t="shared" si="1"/>
        <v>1</v>
      </c>
    </row>
    <row r="19" spans="1:10" ht="15.6">
      <c r="A19" s="171" t="s">
        <v>16</v>
      </c>
      <c r="B19" s="506">
        <v>30</v>
      </c>
      <c r="C19" s="246">
        <v>4.0999999999999996</v>
      </c>
      <c r="D19" s="375"/>
      <c r="E19" s="10">
        <v>1</v>
      </c>
      <c r="F19" s="10">
        <v>5</v>
      </c>
      <c r="G19" s="10">
        <v>13</v>
      </c>
      <c r="H19" s="10">
        <v>11</v>
      </c>
      <c r="I19" s="37">
        <f t="shared" si="0"/>
        <v>0.8</v>
      </c>
      <c r="J19" s="334">
        <f t="shared" si="1"/>
        <v>0.96666666666666667</v>
      </c>
    </row>
    <row r="20" spans="1:10" ht="15.6">
      <c r="A20" s="400" t="s">
        <v>17</v>
      </c>
      <c r="B20" s="506">
        <v>28</v>
      </c>
      <c r="C20" s="393">
        <v>3.5</v>
      </c>
      <c r="D20" s="375"/>
      <c r="E20" s="375">
        <v>2</v>
      </c>
      <c r="F20" s="375">
        <v>14</v>
      </c>
      <c r="G20" s="375">
        <v>8</v>
      </c>
      <c r="H20" s="375">
        <v>4</v>
      </c>
      <c r="I20" s="37">
        <f t="shared" si="0"/>
        <v>0.42857142857142855</v>
      </c>
      <c r="J20" s="334">
        <f t="shared" si="1"/>
        <v>0.9285714285714286</v>
      </c>
    </row>
    <row r="21" spans="1:10" ht="15.6">
      <c r="A21" s="400" t="s">
        <v>18</v>
      </c>
      <c r="B21" s="506">
        <v>8</v>
      </c>
      <c r="C21" s="378">
        <v>3</v>
      </c>
      <c r="D21" s="375"/>
      <c r="E21" s="10">
        <v>0</v>
      </c>
      <c r="F21" s="10">
        <v>8</v>
      </c>
      <c r="G21" s="10">
        <v>0</v>
      </c>
      <c r="H21" s="10">
        <v>0</v>
      </c>
      <c r="I21" s="38">
        <f t="shared" si="0"/>
        <v>0</v>
      </c>
      <c r="J21" s="335">
        <f t="shared" si="1"/>
        <v>1</v>
      </c>
    </row>
    <row r="22" spans="1:10" ht="15.6">
      <c r="A22" s="171" t="s">
        <v>19</v>
      </c>
      <c r="B22" s="506">
        <v>34</v>
      </c>
      <c r="C22" s="246">
        <v>3.6</v>
      </c>
      <c r="D22" s="375"/>
      <c r="E22" s="10">
        <v>3</v>
      </c>
      <c r="F22" s="10">
        <v>14</v>
      </c>
      <c r="G22" s="10">
        <v>9</v>
      </c>
      <c r="H22" s="10">
        <v>8</v>
      </c>
      <c r="I22" s="37">
        <f t="shared" si="0"/>
        <v>0.5</v>
      </c>
      <c r="J22" s="334">
        <f t="shared" si="1"/>
        <v>0.91176470588235292</v>
      </c>
    </row>
    <row r="23" spans="1:10" ht="15.6">
      <c r="A23" s="400" t="s">
        <v>20</v>
      </c>
      <c r="B23" s="506">
        <v>15</v>
      </c>
      <c r="C23" s="393">
        <v>3.3</v>
      </c>
      <c r="D23" s="375"/>
      <c r="E23" s="375">
        <v>0</v>
      </c>
      <c r="F23" s="375">
        <v>12</v>
      </c>
      <c r="G23" s="375">
        <v>2</v>
      </c>
      <c r="H23" s="375">
        <v>1</v>
      </c>
      <c r="I23" s="37">
        <f t="shared" si="0"/>
        <v>0.2</v>
      </c>
      <c r="J23" s="334">
        <f t="shared" si="1"/>
        <v>1</v>
      </c>
    </row>
    <row r="24" spans="1:10" ht="15.6">
      <c r="A24" s="400" t="s">
        <v>21</v>
      </c>
      <c r="B24" s="506">
        <v>16</v>
      </c>
      <c r="C24" s="246">
        <v>3.6</v>
      </c>
      <c r="D24" s="375"/>
      <c r="E24" s="10">
        <v>0</v>
      </c>
      <c r="F24" s="10">
        <v>8</v>
      </c>
      <c r="G24" s="10">
        <v>6</v>
      </c>
      <c r="H24" s="10">
        <v>2</v>
      </c>
      <c r="I24" s="38">
        <f t="shared" si="0"/>
        <v>0.5</v>
      </c>
      <c r="J24" s="335">
        <f t="shared" si="1"/>
        <v>1</v>
      </c>
    </row>
    <row r="25" spans="1:10" ht="15.6">
      <c r="A25" s="171" t="s">
        <v>22</v>
      </c>
      <c r="B25" s="506">
        <v>13</v>
      </c>
      <c r="C25" s="246">
        <v>3.4</v>
      </c>
      <c r="D25" s="375"/>
      <c r="E25" s="10">
        <v>0</v>
      </c>
      <c r="F25" s="10">
        <v>10</v>
      </c>
      <c r="G25" s="10">
        <v>1</v>
      </c>
      <c r="H25" s="10">
        <v>2</v>
      </c>
      <c r="I25" s="38">
        <f t="shared" si="0"/>
        <v>0.23076923076923078</v>
      </c>
      <c r="J25" s="335">
        <f t="shared" si="1"/>
        <v>1</v>
      </c>
    </row>
    <row r="26" spans="1:10" ht="15.6">
      <c r="A26" s="171" t="s">
        <v>41</v>
      </c>
      <c r="B26" s="506">
        <v>5</v>
      </c>
      <c r="C26" s="246">
        <v>5</v>
      </c>
      <c r="D26" s="375"/>
      <c r="E26" s="10">
        <v>0</v>
      </c>
      <c r="F26" s="10">
        <v>0</v>
      </c>
      <c r="G26" s="10">
        <v>5</v>
      </c>
      <c r="H26" s="10">
        <v>0</v>
      </c>
      <c r="I26" s="38">
        <f t="shared" si="0"/>
        <v>1</v>
      </c>
      <c r="J26" s="335">
        <f t="shared" si="1"/>
        <v>1</v>
      </c>
    </row>
    <row r="27" spans="1:10" ht="15.6">
      <c r="A27" s="171" t="s">
        <v>181</v>
      </c>
      <c r="B27" s="506"/>
      <c r="C27" s="246"/>
      <c r="D27" s="375"/>
      <c r="E27" s="10"/>
      <c r="F27" s="10"/>
      <c r="G27" s="10"/>
      <c r="H27" s="10"/>
      <c r="I27" s="37" t="e">
        <f t="shared" si="0"/>
        <v>#DIV/0!</v>
      </c>
      <c r="J27" s="334" t="e">
        <f t="shared" si="1"/>
        <v>#DIV/0!</v>
      </c>
    </row>
    <row r="28" spans="1:10" ht="15.6">
      <c r="A28" s="171" t="s">
        <v>182</v>
      </c>
      <c r="B28" s="506">
        <v>8</v>
      </c>
      <c r="C28" s="246">
        <v>3.3</v>
      </c>
      <c r="D28" s="375"/>
      <c r="E28" s="10">
        <v>0</v>
      </c>
      <c r="F28" s="10">
        <v>6</v>
      </c>
      <c r="G28" s="10">
        <v>2</v>
      </c>
      <c r="H28" s="10">
        <v>0</v>
      </c>
      <c r="I28" s="37">
        <f t="shared" si="0"/>
        <v>0.25</v>
      </c>
      <c r="J28" s="334">
        <f t="shared" si="1"/>
        <v>1</v>
      </c>
    </row>
    <row r="29" spans="1:10" ht="15.6">
      <c r="A29" s="171" t="s">
        <v>23</v>
      </c>
      <c r="B29" s="506">
        <v>4</v>
      </c>
      <c r="C29" s="246">
        <v>3.5</v>
      </c>
      <c r="D29" s="375"/>
      <c r="E29" s="10">
        <v>0</v>
      </c>
      <c r="F29" s="10">
        <v>2</v>
      </c>
      <c r="G29" s="10">
        <v>2</v>
      </c>
      <c r="H29" s="10">
        <v>0</v>
      </c>
      <c r="I29" s="37">
        <f t="shared" si="0"/>
        <v>0.5</v>
      </c>
      <c r="J29" s="334">
        <f t="shared" si="1"/>
        <v>1</v>
      </c>
    </row>
    <row r="30" spans="1:10" ht="15.6">
      <c r="A30" s="171" t="s">
        <v>24</v>
      </c>
      <c r="B30" s="506">
        <v>10</v>
      </c>
      <c r="C30" s="246">
        <v>4.4000000000000004</v>
      </c>
      <c r="D30" s="375"/>
      <c r="E30" s="10">
        <v>0</v>
      </c>
      <c r="F30" s="10">
        <v>1</v>
      </c>
      <c r="G30" s="10">
        <v>4</v>
      </c>
      <c r="H30" s="10">
        <v>5</v>
      </c>
      <c r="I30" s="37">
        <f t="shared" si="0"/>
        <v>0.9</v>
      </c>
      <c r="J30" s="334">
        <f t="shared" si="1"/>
        <v>1</v>
      </c>
    </row>
    <row r="31" spans="1:10" ht="15.6">
      <c r="A31" s="171" t="s">
        <v>25</v>
      </c>
      <c r="B31" s="506">
        <v>10</v>
      </c>
      <c r="C31" s="246">
        <v>4.4000000000000004</v>
      </c>
      <c r="D31" s="375"/>
      <c r="E31" s="10">
        <v>0</v>
      </c>
      <c r="F31" s="10">
        <v>0</v>
      </c>
      <c r="G31" s="10">
        <v>6</v>
      </c>
      <c r="H31" s="10">
        <v>4</v>
      </c>
      <c r="I31" s="37">
        <f t="shared" si="0"/>
        <v>1</v>
      </c>
      <c r="J31" s="334">
        <f t="shared" si="1"/>
        <v>1</v>
      </c>
    </row>
    <row r="32" spans="1:10" ht="16.2" thickBot="1">
      <c r="A32" s="425" t="s">
        <v>183</v>
      </c>
      <c r="B32" s="508">
        <v>5</v>
      </c>
      <c r="C32" s="399">
        <v>4.4000000000000004</v>
      </c>
      <c r="D32" s="397"/>
      <c r="E32" s="397">
        <v>0</v>
      </c>
      <c r="F32" s="397">
        <v>1</v>
      </c>
      <c r="G32" s="397">
        <v>1</v>
      </c>
      <c r="H32" s="397">
        <v>3</v>
      </c>
      <c r="I32" s="48">
        <f t="shared" si="0"/>
        <v>0.8</v>
      </c>
      <c r="J32" s="336">
        <f t="shared" si="1"/>
        <v>1</v>
      </c>
    </row>
    <row r="33" spans="1:10" ht="28.2" thickBot="1">
      <c r="A33" s="235" t="s">
        <v>144</v>
      </c>
      <c r="B33" s="626">
        <f>SUM(B4:B32)</f>
        <v>727</v>
      </c>
      <c r="C33" s="627">
        <v>3.9</v>
      </c>
      <c r="D33" s="628"/>
      <c r="E33" s="628">
        <v>20</v>
      </c>
      <c r="F33" s="628">
        <v>239</v>
      </c>
      <c r="G33" s="628">
        <v>275</v>
      </c>
      <c r="H33" s="628">
        <v>193</v>
      </c>
      <c r="I33" s="629">
        <f t="shared" si="0"/>
        <v>0.64374140302613481</v>
      </c>
      <c r="J33" s="630">
        <f t="shared" si="1"/>
        <v>0.97248968363136179</v>
      </c>
    </row>
  </sheetData>
  <mergeCells count="8">
    <mergeCell ref="A1:J1"/>
    <mergeCell ref="E2:H2"/>
    <mergeCell ref="I2:I3"/>
    <mergeCell ref="J2:J3"/>
    <mergeCell ref="A2:A3"/>
    <mergeCell ref="B2:B3"/>
    <mergeCell ref="C2:C3"/>
    <mergeCell ref="D2:D3"/>
  </mergeCells>
  <phoneticPr fontId="2" type="noConversion"/>
  <pageMargins left="0.59055118110236227" right="0" top="0.59055118110236227" bottom="0" header="0.43307086614173229" footer="0.51181102362204722"/>
  <pageSetup paperSize="9" scale="85" orientation="landscape" r:id="rId1"/>
  <headerFooter alignWithMargins="0">
    <oddHeader>&amp;R&amp;8&amp;A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J35"/>
  <sheetViews>
    <sheetView topLeftCell="A10" zoomScale="75" workbookViewId="0">
      <selection activeCell="L4" sqref="L4"/>
    </sheetView>
  </sheetViews>
  <sheetFormatPr defaultRowHeight="13.2"/>
  <cols>
    <col min="1" max="1" width="45" customWidth="1"/>
    <col min="2" max="3" width="13" customWidth="1"/>
    <col min="4" max="8" width="9.6640625" customWidth="1"/>
    <col min="9" max="9" width="17.6640625" customWidth="1"/>
    <col min="10" max="10" width="20.109375" customWidth="1"/>
  </cols>
  <sheetData>
    <row r="1" spans="1:10" ht="45" customHeight="1" thickBot="1">
      <c r="A1" s="669" t="s">
        <v>238</v>
      </c>
      <c r="B1" s="669"/>
      <c r="C1" s="669"/>
      <c r="D1" s="669"/>
      <c r="E1" s="669"/>
      <c r="F1" s="669"/>
      <c r="G1" s="669"/>
      <c r="H1" s="669"/>
      <c r="I1" s="669"/>
      <c r="J1" s="669"/>
    </row>
    <row r="2" spans="1:10" ht="12.75" customHeight="1">
      <c r="A2" s="698" t="s">
        <v>40</v>
      </c>
      <c r="B2" s="700" t="s">
        <v>43</v>
      </c>
      <c r="C2" s="700" t="s">
        <v>50</v>
      </c>
      <c r="D2" s="700" t="s">
        <v>45</v>
      </c>
      <c r="E2" s="702" t="s">
        <v>35</v>
      </c>
      <c r="F2" s="702"/>
      <c r="G2" s="702"/>
      <c r="H2" s="702"/>
      <c r="I2" s="703" t="s">
        <v>5</v>
      </c>
      <c r="J2" s="705" t="s">
        <v>4</v>
      </c>
    </row>
    <row r="3" spans="1:10" ht="25.5" customHeight="1" thickBot="1">
      <c r="A3" s="699"/>
      <c r="B3" s="701"/>
      <c r="C3" s="701"/>
      <c r="D3" s="701"/>
      <c r="E3" s="339">
        <v>2</v>
      </c>
      <c r="F3" s="339">
        <v>3</v>
      </c>
      <c r="G3" s="339">
        <v>4</v>
      </c>
      <c r="H3" s="339">
        <v>5</v>
      </c>
      <c r="I3" s="704"/>
      <c r="J3" s="706"/>
    </row>
    <row r="4" spans="1:10" ht="15.6">
      <c r="A4" s="423" t="s">
        <v>6</v>
      </c>
      <c r="B4" s="424">
        <v>28</v>
      </c>
      <c r="C4" s="100"/>
      <c r="D4" s="419"/>
      <c r="E4" s="101">
        <v>1</v>
      </c>
      <c r="F4" s="101">
        <v>12</v>
      </c>
      <c r="G4" s="101">
        <v>12</v>
      </c>
      <c r="H4" s="101">
        <v>3</v>
      </c>
      <c r="I4" s="340">
        <f t="shared" ref="I4:I35" si="0">(G4+H4)/B4</f>
        <v>0.5357142857142857</v>
      </c>
      <c r="J4" s="340">
        <f t="shared" ref="J4:J35" si="1">(F4+G4+H4)/B4</f>
        <v>0.9642857142857143</v>
      </c>
    </row>
    <row r="5" spans="1:10" ht="15.6">
      <c r="A5" s="421" t="s">
        <v>7</v>
      </c>
      <c r="B5" s="374">
        <v>18</v>
      </c>
      <c r="C5" s="36"/>
      <c r="D5" s="375"/>
      <c r="E5" s="10">
        <v>10</v>
      </c>
      <c r="F5" s="10">
        <v>8</v>
      </c>
      <c r="G5" s="10">
        <v>0</v>
      </c>
      <c r="H5" s="10">
        <v>0</v>
      </c>
      <c r="I5" s="38">
        <f t="shared" si="0"/>
        <v>0</v>
      </c>
      <c r="J5" s="38">
        <f t="shared" si="1"/>
        <v>0.44444444444444442</v>
      </c>
    </row>
    <row r="6" spans="1:10" ht="15.6">
      <c r="A6" s="421" t="s">
        <v>8</v>
      </c>
      <c r="B6" s="507">
        <v>66</v>
      </c>
      <c r="C6" s="246">
        <v>4.2</v>
      </c>
      <c r="D6" s="375"/>
      <c r="E6" s="10">
        <v>0</v>
      </c>
      <c r="F6" s="10">
        <v>8</v>
      </c>
      <c r="G6" s="10">
        <v>37</v>
      </c>
      <c r="H6" s="10">
        <v>21</v>
      </c>
      <c r="I6" s="38">
        <f t="shared" si="0"/>
        <v>0.87878787878787878</v>
      </c>
      <c r="J6" s="38">
        <f t="shared" si="1"/>
        <v>1</v>
      </c>
    </row>
    <row r="7" spans="1:10" ht="15.6">
      <c r="A7" s="421" t="s">
        <v>37</v>
      </c>
      <c r="B7" s="506">
        <v>34</v>
      </c>
      <c r="C7" s="246">
        <v>3.4</v>
      </c>
      <c r="D7" s="375"/>
      <c r="E7" s="10">
        <v>0</v>
      </c>
      <c r="F7" s="10">
        <v>22</v>
      </c>
      <c r="G7" s="10">
        <v>10</v>
      </c>
      <c r="H7" s="10">
        <v>2</v>
      </c>
      <c r="I7" s="38">
        <f t="shared" si="0"/>
        <v>0.35294117647058826</v>
      </c>
      <c r="J7" s="38">
        <f t="shared" si="1"/>
        <v>1</v>
      </c>
    </row>
    <row r="8" spans="1:10" ht="15.6">
      <c r="A8" s="421" t="s">
        <v>38</v>
      </c>
      <c r="B8" s="506">
        <v>39</v>
      </c>
      <c r="C8" s="246">
        <v>3.8</v>
      </c>
      <c r="D8" s="375"/>
      <c r="E8" s="10">
        <v>1</v>
      </c>
      <c r="F8" s="10">
        <v>15</v>
      </c>
      <c r="G8" s="10">
        <v>12</v>
      </c>
      <c r="H8" s="10">
        <v>11</v>
      </c>
      <c r="I8" s="324">
        <f t="shared" si="0"/>
        <v>0.58974358974358976</v>
      </c>
      <c r="J8" s="324">
        <f t="shared" si="1"/>
        <v>0.97435897435897434</v>
      </c>
    </row>
    <row r="9" spans="1:10" ht="15.6">
      <c r="A9" s="422" t="s">
        <v>0</v>
      </c>
      <c r="B9" s="506">
        <v>113</v>
      </c>
      <c r="C9" s="246">
        <v>4.2</v>
      </c>
      <c r="D9" s="375"/>
      <c r="E9" s="10">
        <v>1</v>
      </c>
      <c r="F9" s="10">
        <v>21</v>
      </c>
      <c r="G9" s="10">
        <v>48</v>
      </c>
      <c r="H9" s="10">
        <v>43</v>
      </c>
      <c r="I9" s="38">
        <f t="shared" si="0"/>
        <v>0.80530973451327437</v>
      </c>
      <c r="J9" s="38">
        <f t="shared" si="1"/>
        <v>0.99115044247787609</v>
      </c>
    </row>
    <row r="10" spans="1:10" ht="15.6">
      <c r="A10" s="421" t="s">
        <v>9</v>
      </c>
      <c r="B10" s="506">
        <v>44</v>
      </c>
      <c r="C10" s="246">
        <v>3.9</v>
      </c>
      <c r="D10" s="375"/>
      <c r="E10" s="10">
        <v>0</v>
      </c>
      <c r="F10" s="10">
        <v>14</v>
      </c>
      <c r="G10" s="10">
        <v>21</v>
      </c>
      <c r="H10" s="10">
        <v>9</v>
      </c>
      <c r="I10" s="38">
        <f t="shared" si="0"/>
        <v>0.68181818181818177</v>
      </c>
      <c r="J10" s="38">
        <f t="shared" si="1"/>
        <v>1</v>
      </c>
    </row>
    <row r="11" spans="1:10" ht="15.6">
      <c r="A11" s="421" t="s">
        <v>1</v>
      </c>
      <c r="B11" s="506">
        <v>48</v>
      </c>
      <c r="C11" s="246">
        <v>4</v>
      </c>
      <c r="D11" s="375"/>
      <c r="E11" s="10">
        <v>1</v>
      </c>
      <c r="F11" s="10">
        <v>15</v>
      </c>
      <c r="G11" s="10">
        <v>18</v>
      </c>
      <c r="H11" s="10">
        <v>14</v>
      </c>
      <c r="I11" s="38">
        <f t="shared" si="0"/>
        <v>0.66666666666666663</v>
      </c>
      <c r="J11" s="38">
        <f t="shared" si="1"/>
        <v>0.97916666666666663</v>
      </c>
    </row>
    <row r="12" spans="1:10" ht="15.6">
      <c r="A12" s="421" t="s">
        <v>10</v>
      </c>
      <c r="B12" s="506">
        <v>46</v>
      </c>
      <c r="C12" s="246">
        <v>4.4000000000000004</v>
      </c>
      <c r="D12" s="375"/>
      <c r="E12" s="10">
        <v>0</v>
      </c>
      <c r="F12" s="10">
        <v>6</v>
      </c>
      <c r="G12" s="10">
        <v>16</v>
      </c>
      <c r="H12" s="10">
        <v>24</v>
      </c>
      <c r="I12" s="324">
        <f t="shared" si="0"/>
        <v>0.86956521739130432</v>
      </c>
      <c r="J12" s="324">
        <f t="shared" si="1"/>
        <v>1</v>
      </c>
    </row>
    <row r="13" spans="1:10" ht="15.6">
      <c r="A13" s="400" t="s">
        <v>39</v>
      </c>
      <c r="B13" s="506">
        <v>37</v>
      </c>
      <c r="C13" s="246">
        <v>3.6</v>
      </c>
      <c r="D13" s="375"/>
      <c r="E13" s="10">
        <v>0</v>
      </c>
      <c r="F13" s="10">
        <v>19</v>
      </c>
      <c r="G13" s="10">
        <v>14</v>
      </c>
      <c r="H13" s="10">
        <v>4</v>
      </c>
      <c r="I13" s="324">
        <f t="shared" si="0"/>
        <v>0.48648648648648651</v>
      </c>
      <c r="J13" s="324">
        <f t="shared" si="1"/>
        <v>1</v>
      </c>
    </row>
    <row r="14" spans="1:10" ht="15.6">
      <c r="A14" s="171" t="s">
        <v>180</v>
      </c>
      <c r="B14" s="506">
        <v>20</v>
      </c>
      <c r="C14" s="246">
        <v>3.8</v>
      </c>
      <c r="D14" s="375"/>
      <c r="E14" s="10">
        <v>0</v>
      </c>
      <c r="F14" s="10">
        <v>6</v>
      </c>
      <c r="G14" s="10">
        <v>12</v>
      </c>
      <c r="H14" s="10">
        <v>2</v>
      </c>
      <c r="I14" s="38">
        <f t="shared" si="0"/>
        <v>0.7</v>
      </c>
      <c r="J14" s="38">
        <f t="shared" si="1"/>
        <v>1</v>
      </c>
    </row>
    <row r="15" spans="1:10" ht="15.6">
      <c r="A15" s="171" t="s">
        <v>12</v>
      </c>
      <c r="B15" s="506">
        <v>4</v>
      </c>
      <c r="C15" s="249">
        <v>4.3</v>
      </c>
      <c r="D15" s="375"/>
      <c r="E15" s="101">
        <v>0</v>
      </c>
      <c r="F15" s="101">
        <v>0</v>
      </c>
      <c r="G15" s="101">
        <v>3</v>
      </c>
      <c r="H15" s="101">
        <v>1</v>
      </c>
      <c r="I15" s="38">
        <f t="shared" si="0"/>
        <v>1</v>
      </c>
      <c r="J15" s="38">
        <f t="shared" si="1"/>
        <v>1</v>
      </c>
    </row>
    <row r="16" spans="1:10" ht="15.6">
      <c r="A16" s="400" t="s">
        <v>13</v>
      </c>
      <c r="B16" s="506">
        <v>13</v>
      </c>
      <c r="C16" s="246">
        <v>3.4</v>
      </c>
      <c r="D16" s="375"/>
      <c r="E16" s="10">
        <v>0</v>
      </c>
      <c r="F16" s="10">
        <v>8</v>
      </c>
      <c r="G16" s="10">
        <v>5</v>
      </c>
      <c r="H16" s="10">
        <v>0</v>
      </c>
      <c r="I16" s="324">
        <f t="shared" si="0"/>
        <v>0.38461538461538464</v>
      </c>
      <c r="J16" s="324">
        <f t="shared" si="1"/>
        <v>1</v>
      </c>
    </row>
    <row r="17" spans="1:10" ht="15.6">
      <c r="A17" s="400" t="s">
        <v>14</v>
      </c>
      <c r="B17" s="506">
        <v>16</v>
      </c>
      <c r="C17" s="246">
        <v>4.8</v>
      </c>
      <c r="D17" s="375"/>
      <c r="E17" s="10">
        <v>0</v>
      </c>
      <c r="F17" s="10">
        <v>1</v>
      </c>
      <c r="G17" s="10">
        <v>2</v>
      </c>
      <c r="H17" s="10">
        <v>13</v>
      </c>
      <c r="I17" s="38">
        <f t="shared" si="0"/>
        <v>0.9375</v>
      </c>
      <c r="J17" s="38">
        <f t="shared" si="1"/>
        <v>1</v>
      </c>
    </row>
    <row r="18" spans="1:10" ht="15.6">
      <c r="A18" s="400" t="s">
        <v>77</v>
      </c>
      <c r="B18" s="506">
        <v>5</v>
      </c>
      <c r="C18" s="246">
        <v>4.2</v>
      </c>
      <c r="D18" s="375"/>
      <c r="E18" s="10">
        <v>0</v>
      </c>
      <c r="F18" s="10">
        <v>0</v>
      </c>
      <c r="G18" s="10">
        <v>4</v>
      </c>
      <c r="H18" s="10">
        <v>1</v>
      </c>
      <c r="I18" s="38">
        <f t="shared" si="0"/>
        <v>1</v>
      </c>
      <c r="J18" s="38">
        <f t="shared" si="1"/>
        <v>1</v>
      </c>
    </row>
    <row r="19" spans="1:10" ht="15.6">
      <c r="A19" s="400" t="s">
        <v>15</v>
      </c>
      <c r="B19" s="506">
        <v>10</v>
      </c>
      <c r="C19" s="246">
        <v>4.2</v>
      </c>
      <c r="D19" s="375"/>
      <c r="E19" s="10">
        <v>0</v>
      </c>
      <c r="F19" s="10">
        <v>3</v>
      </c>
      <c r="G19" s="10">
        <v>2</v>
      </c>
      <c r="H19" s="10">
        <v>5</v>
      </c>
      <c r="I19" s="324">
        <f t="shared" si="0"/>
        <v>0.7</v>
      </c>
      <c r="J19" s="324">
        <f t="shared" si="1"/>
        <v>1</v>
      </c>
    </row>
    <row r="20" spans="1:10" ht="15.6">
      <c r="A20" s="171" t="s">
        <v>16</v>
      </c>
      <c r="B20" s="506">
        <v>30</v>
      </c>
      <c r="C20" s="246">
        <v>4.0999999999999996</v>
      </c>
      <c r="D20" s="375"/>
      <c r="E20" s="10">
        <v>1</v>
      </c>
      <c r="F20" s="10">
        <v>5</v>
      </c>
      <c r="G20" s="10">
        <v>13</v>
      </c>
      <c r="H20" s="10">
        <v>11</v>
      </c>
      <c r="I20" s="324">
        <f t="shared" si="0"/>
        <v>0.8</v>
      </c>
      <c r="J20" s="324">
        <f t="shared" si="1"/>
        <v>0.96666666666666667</v>
      </c>
    </row>
    <row r="21" spans="1:10" ht="15.6">
      <c r="A21" s="400" t="s">
        <v>17</v>
      </c>
      <c r="B21" s="506">
        <v>28</v>
      </c>
      <c r="C21" s="393">
        <v>3.5</v>
      </c>
      <c r="D21" s="375"/>
      <c r="E21" s="375">
        <v>2</v>
      </c>
      <c r="F21" s="375">
        <v>14</v>
      </c>
      <c r="G21" s="375">
        <v>8</v>
      </c>
      <c r="H21" s="375">
        <v>4</v>
      </c>
      <c r="I21" s="324">
        <f t="shared" si="0"/>
        <v>0.42857142857142855</v>
      </c>
      <c r="J21" s="324">
        <f t="shared" si="1"/>
        <v>0.9285714285714286</v>
      </c>
    </row>
    <row r="22" spans="1:10" ht="15.6">
      <c r="A22" s="400" t="s">
        <v>18</v>
      </c>
      <c r="B22" s="506">
        <v>8</v>
      </c>
      <c r="C22" s="378">
        <v>3</v>
      </c>
      <c r="D22" s="375"/>
      <c r="E22" s="10">
        <v>0</v>
      </c>
      <c r="F22" s="10">
        <v>8</v>
      </c>
      <c r="G22" s="10">
        <v>0</v>
      </c>
      <c r="H22" s="10">
        <v>0</v>
      </c>
      <c r="I22" s="38">
        <f t="shared" si="0"/>
        <v>0</v>
      </c>
      <c r="J22" s="38">
        <f t="shared" si="1"/>
        <v>1</v>
      </c>
    </row>
    <row r="23" spans="1:10" ht="15.6">
      <c r="A23" s="171" t="s">
        <v>19</v>
      </c>
      <c r="B23" s="506">
        <v>34</v>
      </c>
      <c r="C23" s="246">
        <v>3.6</v>
      </c>
      <c r="D23" s="375"/>
      <c r="E23" s="10">
        <v>3</v>
      </c>
      <c r="F23" s="10">
        <v>14</v>
      </c>
      <c r="G23" s="10">
        <v>9</v>
      </c>
      <c r="H23" s="10">
        <v>8</v>
      </c>
      <c r="I23" s="324">
        <f t="shared" si="0"/>
        <v>0.5</v>
      </c>
      <c r="J23" s="324">
        <f t="shared" si="1"/>
        <v>0.91176470588235292</v>
      </c>
    </row>
    <row r="24" spans="1:10" ht="15.6">
      <c r="A24" s="400" t="s">
        <v>20</v>
      </c>
      <c r="B24" s="506">
        <v>15</v>
      </c>
      <c r="C24" s="393">
        <v>3.3</v>
      </c>
      <c r="D24" s="375"/>
      <c r="E24" s="375">
        <v>0</v>
      </c>
      <c r="F24" s="375">
        <v>12</v>
      </c>
      <c r="G24" s="375">
        <v>2</v>
      </c>
      <c r="H24" s="375">
        <v>1</v>
      </c>
      <c r="I24" s="324">
        <f t="shared" si="0"/>
        <v>0.2</v>
      </c>
      <c r="J24" s="324">
        <f t="shared" si="1"/>
        <v>1</v>
      </c>
    </row>
    <row r="25" spans="1:10" ht="15.6">
      <c r="A25" s="400" t="s">
        <v>21</v>
      </c>
      <c r="B25" s="506">
        <v>16</v>
      </c>
      <c r="C25" s="246">
        <v>3.6</v>
      </c>
      <c r="D25" s="375"/>
      <c r="E25" s="10">
        <v>0</v>
      </c>
      <c r="F25" s="10">
        <v>8</v>
      </c>
      <c r="G25" s="10">
        <v>6</v>
      </c>
      <c r="H25" s="10">
        <v>2</v>
      </c>
      <c r="I25" s="38">
        <f t="shared" si="0"/>
        <v>0.5</v>
      </c>
      <c r="J25" s="38">
        <f t="shared" si="1"/>
        <v>1</v>
      </c>
    </row>
    <row r="26" spans="1:10" ht="15.6">
      <c r="A26" s="171" t="s">
        <v>22</v>
      </c>
      <c r="B26" s="506">
        <v>13</v>
      </c>
      <c r="C26" s="246">
        <v>3.4</v>
      </c>
      <c r="D26" s="375"/>
      <c r="E26" s="10">
        <v>0</v>
      </c>
      <c r="F26" s="10">
        <v>10</v>
      </c>
      <c r="G26" s="10">
        <v>1</v>
      </c>
      <c r="H26" s="10">
        <v>2</v>
      </c>
      <c r="I26" s="38">
        <f t="shared" si="0"/>
        <v>0.23076923076923078</v>
      </c>
      <c r="J26" s="38">
        <f t="shared" si="1"/>
        <v>1</v>
      </c>
    </row>
    <row r="27" spans="1:10" ht="15.6">
      <c r="A27" s="171" t="s">
        <v>41</v>
      </c>
      <c r="B27" s="506">
        <v>5</v>
      </c>
      <c r="C27" s="246">
        <v>5</v>
      </c>
      <c r="D27" s="375"/>
      <c r="E27" s="10">
        <v>0</v>
      </c>
      <c r="F27" s="10">
        <v>0</v>
      </c>
      <c r="G27" s="10">
        <v>5</v>
      </c>
      <c r="H27" s="10">
        <v>0</v>
      </c>
      <c r="I27" s="38">
        <f t="shared" si="0"/>
        <v>1</v>
      </c>
      <c r="J27" s="38">
        <f t="shared" si="1"/>
        <v>1</v>
      </c>
    </row>
    <row r="28" spans="1:10" ht="15.6">
      <c r="A28" s="171" t="s">
        <v>181</v>
      </c>
      <c r="B28" s="506"/>
      <c r="C28" s="246"/>
      <c r="D28" s="375"/>
      <c r="E28" s="10"/>
      <c r="F28" s="10"/>
      <c r="G28" s="10"/>
      <c r="H28" s="10"/>
      <c r="I28" s="324" t="e">
        <f t="shared" si="0"/>
        <v>#DIV/0!</v>
      </c>
      <c r="J28" s="324" t="e">
        <f t="shared" si="1"/>
        <v>#DIV/0!</v>
      </c>
    </row>
    <row r="29" spans="1:10" ht="15.6">
      <c r="A29" s="171" t="s">
        <v>182</v>
      </c>
      <c r="B29" s="506">
        <v>8</v>
      </c>
      <c r="C29" s="246">
        <v>3.3</v>
      </c>
      <c r="D29" s="375"/>
      <c r="E29" s="10">
        <v>0</v>
      </c>
      <c r="F29" s="10">
        <v>6</v>
      </c>
      <c r="G29" s="10">
        <v>2</v>
      </c>
      <c r="H29" s="10">
        <v>0</v>
      </c>
      <c r="I29" s="324">
        <f t="shared" si="0"/>
        <v>0.25</v>
      </c>
      <c r="J29" s="324">
        <f t="shared" si="1"/>
        <v>1</v>
      </c>
    </row>
    <row r="30" spans="1:10" ht="15.6">
      <c r="A30" s="171" t="s">
        <v>23</v>
      </c>
      <c r="B30" s="506">
        <v>4</v>
      </c>
      <c r="C30" s="246">
        <v>3.5</v>
      </c>
      <c r="D30" s="375"/>
      <c r="E30" s="10">
        <v>0</v>
      </c>
      <c r="F30" s="10">
        <v>2</v>
      </c>
      <c r="G30" s="10">
        <v>2</v>
      </c>
      <c r="H30" s="10">
        <v>0</v>
      </c>
      <c r="I30" s="324">
        <f t="shared" si="0"/>
        <v>0.5</v>
      </c>
      <c r="J30" s="324">
        <f t="shared" si="1"/>
        <v>1</v>
      </c>
    </row>
    <row r="31" spans="1:10" ht="15.6">
      <c r="A31" s="171" t="s">
        <v>24</v>
      </c>
      <c r="B31" s="506">
        <v>10</v>
      </c>
      <c r="C31" s="246">
        <v>4.4000000000000004</v>
      </c>
      <c r="D31" s="375"/>
      <c r="E31" s="10">
        <v>0</v>
      </c>
      <c r="F31" s="10">
        <v>1</v>
      </c>
      <c r="G31" s="10">
        <v>4</v>
      </c>
      <c r="H31" s="10">
        <v>5</v>
      </c>
      <c r="I31" s="324">
        <f t="shared" si="0"/>
        <v>0.9</v>
      </c>
      <c r="J31" s="324">
        <f t="shared" si="1"/>
        <v>1</v>
      </c>
    </row>
    <row r="32" spans="1:10" ht="15.6">
      <c r="A32" s="171" t="s">
        <v>25</v>
      </c>
      <c r="B32" s="506">
        <v>10</v>
      </c>
      <c r="C32" s="246">
        <v>4.4000000000000004</v>
      </c>
      <c r="D32" s="375"/>
      <c r="E32" s="10">
        <v>0</v>
      </c>
      <c r="F32" s="10">
        <v>0</v>
      </c>
      <c r="G32" s="10">
        <v>6</v>
      </c>
      <c r="H32" s="10">
        <v>4</v>
      </c>
      <c r="I32" s="324">
        <f t="shared" si="0"/>
        <v>1</v>
      </c>
      <c r="J32" s="324">
        <f t="shared" si="1"/>
        <v>1</v>
      </c>
    </row>
    <row r="33" spans="1:10" ht="16.2" thickBot="1">
      <c r="A33" s="425" t="s">
        <v>183</v>
      </c>
      <c r="B33" s="508">
        <v>5</v>
      </c>
      <c r="C33" s="399">
        <v>4.4000000000000004</v>
      </c>
      <c r="D33" s="397"/>
      <c r="E33" s="397">
        <v>0</v>
      </c>
      <c r="F33" s="397">
        <v>1</v>
      </c>
      <c r="G33" s="397">
        <v>1</v>
      </c>
      <c r="H33" s="397">
        <v>3</v>
      </c>
      <c r="I33" s="325">
        <f t="shared" si="0"/>
        <v>0.8</v>
      </c>
      <c r="J33" s="325">
        <f t="shared" si="1"/>
        <v>1</v>
      </c>
    </row>
    <row r="34" spans="1:10" ht="28.2" thickBot="1">
      <c r="A34" s="230" t="s">
        <v>144</v>
      </c>
      <c r="B34" s="631">
        <f>SUM(B4:B33)</f>
        <v>727</v>
      </c>
      <c r="C34" s="231">
        <v>3.9</v>
      </c>
      <c r="D34" s="232"/>
      <c r="E34" s="232">
        <v>20</v>
      </c>
      <c r="F34" s="232">
        <v>239</v>
      </c>
      <c r="G34" s="232">
        <v>275</v>
      </c>
      <c r="H34" s="232">
        <v>193</v>
      </c>
      <c r="I34" s="233">
        <f t="shared" si="0"/>
        <v>0.64374140302613481</v>
      </c>
      <c r="J34" s="234">
        <f t="shared" si="1"/>
        <v>0.97248968363136179</v>
      </c>
    </row>
    <row r="35" spans="1:10" ht="28.2" thickBot="1">
      <c r="A35" s="235" t="s">
        <v>145</v>
      </c>
      <c r="B35" s="632">
        <f>SUM(B4,B6:B33)</f>
        <v>709</v>
      </c>
      <c r="C35" s="237">
        <v>3.9</v>
      </c>
      <c r="D35" s="236"/>
      <c r="E35" s="632">
        <f>SUM(E4,E6:E33)</f>
        <v>10</v>
      </c>
      <c r="F35" s="632">
        <f>SUM(F4,F6:F33)</f>
        <v>231</v>
      </c>
      <c r="G35" s="632">
        <f>SUM(G4,G6:G33)</f>
        <v>275</v>
      </c>
      <c r="H35" s="632">
        <f>SUM(H4,H6:H33)</f>
        <v>193</v>
      </c>
      <c r="I35" s="326">
        <f t="shared" si="0"/>
        <v>0.66008462623413255</v>
      </c>
      <c r="J35" s="327">
        <f t="shared" si="1"/>
        <v>0.98589562764456984</v>
      </c>
    </row>
  </sheetData>
  <mergeCells count="8">
    <mergeCell ref="A1:J1"/>
    <mergeCell ref="E2:H2"/>
    <mergeCell ref="I2:I3"/>
    <mergeCell ref="J2:J3"/>
    <mergeCell ref="A2:A3"/>
    <mergeCell ref="B2:B3"/>
    <mergeCell ref="C2:C3"/>
    <mergeCell ref="D2:D3"/>
  </mergeCells>
  <phoneticPr fontId="2" type="noConversion"/>
  <pageMargins left="0.59055118110236227" right="0" top="0.59055118110236227" bottom="0" header="0.43307086614173229" footer="0.51181102362204722"/>
  <pageSetup paperSize="9" scale="85" orientation="landscape" r:id="rId1"/>
  <headerFooter alignWithMargins="0">
    <oddHeader>&amp;R&amp;8&amp;A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F42"/>
  <sheetViews>
    <sheetView zoomScale="75" workbookViewId="0">
      <selection activeCell="N9" sqref="N9"/>
    </sheetView>
  </sheetViews>
  <sheetFormatPr defaultRowHeight="13.2"/>
  <sheetData>
    <row r="1" spans="1:6" ht="34.5" customHeight="1">
      <c r="A1" s="20"/>
      <c r="B1" s="20"/>
      <c r="C1" s="20"/>
      <c r="D1" s="20"/>
      <c r="E1" s="20"/>
      <c r="F1" s="20"/>
    </row>
    <row r="4" spans="1:6" ht="21.75" customHeight="1"/>
    <row r="5" spans="1:6" ht="21.75" customHeight="1"/>
    <row r="6" spans="1:6" ht="21.75" customHeight="1"/>
    <row r="7" spans="1:6" ht="21.75" customHeight="1"/>
    <row r="8" spans="1:6" ht="21.75" customHeight="1"/>
    <row r="9" spans="1:6" ht="21.75" customHeight="1"/>
    <row r="10" spans="1:6" ht="21.75" customHeight="1"/>
    <row r="11" spans="1:6" ht="21.75" customHeight="1"/>
    <row r="12" spans="1:6" ht="21.75" customHeight="1"/>
    <row r="13" spans="1:6" ht="21.75" customHeight="1"/>
    <row r="14" spans="1:6" ht="21.75" customHeight="1"/>
    <row r="15" spans="1:6" ht="21.75" customHeight="1"/>
    <row r="16" spans="1:6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</sheetData>
  <phoneticPr fontId="2" type="noConversion"/>
  <pageMargins left="0.59055118110236227" right="0" top="0.59055118110236227" bottom="0" header="0.43307086614173229" footer="0.51181102362204722"/>
  <pageSetup paperSize="9" scale="83" orientation="landscape" horizontalDpi="4294967294" r:id="rId1"/>
  <headerFooter alignWithMargins="0">
    <oddHeader>&amp;R&amp;9&amp;A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N46"/>
  <sheetViews>
    <sheetView topLeftCell="D4" zoomScale="93" zoomScaleNormal="93" workbookViewId="0">
      <selection activeCell="G25" sqref="G25"/>
    </sheetView>
  </sheetViews>
  <sheetFormatPr defaultColWidth="9.109375" defaultRowHeight="13.2"/>
  <cols>
    <col min="1" max="1" width="25.6640625" style="8" customWidth="1"/>
    <col min="2" max="6" width="18.5546875" style="8" customWidth="1"/>
    <col min="7" max="7" width="10.5546875" style="8" customWidth="1"/>
    <col min="8" max="8" width="25.6640625" style="8" customWidth="1"/>
    <col min="9" max="13" width="21.44140625" style="8" customWidth="1"/>
    <col min="14" max="16384" width="9.109375" style="8"/>
  </cols>
  <sheetData>
    <row r="1" spans="1:14" ht="35.25" customHeight="1">
      <c r="A1" s="707" t="s">
        <v>239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</row>
    <row r="2" spans="1:14" ht="13.8">
      <c r="A2" s="65" t="s">
        <v>5</v>
      </c>
      <c r="B2" s="65"/>
      <c r="C2" s="65"/>
      <c r="D2" s="66"/>
      <c r="E2" s="66"/>
      <c r="F2" s="66"/>
      <c r="G2" s="9"/>
      <c r="H2" s="65" t="s">
        <v>4</v>
      </c>
      <c r="I2" s="65"/>
      <c r="J2" s="65"/>
      <c r="K2" s="66"/>
      <c r="L2" s="66"/>
      <c r="M2" s="66"/>
      <c r="N2" s="9"/>
    </row>
    <row r="3" spans="1:14" ht="14.4" thickBot="1">
      <c r="A3" s="63"/>
      <c r="B3" s="428">
        <v>2012</v>
      </c>
      <c r="C3" s="428">
        <v>2011</v>
      </c>
      <c r="D3" s="64">
        <v>2010</v>
      </c>
      <c r="E3" s="64">
        <v>2009</v>
      </c>
      <c r="F3" s="64"/>
      <c r="H3" s="63"/>
      <c r="I3" s="428">
        <v>2012</v>
      </c>
      <c r="J3" s="428">
        <v>2011</v>
      </c>
      <c r="K3" s="64">
        <v>2010</v>
      </c>
      <c r="L3" s="64">
        <v>2009</v>
      </c>
      <c r="M3" s="64"/>
    </row>
    <row r="4" spans="1:14" ht="14.4" thickTop="1">
      <c r="A4" s="17" t="s">
        <v>136</v>
      </c>
      <c r="B4" s="634">
        <v>0.6</v>
      </c>
      <c r="C4" s="434">
        <v>0.77800000000000002</v>
      </c>
      <c r="D4" s="31">
        <v>0.501</v>
      </c>
      <c r="E4" s="31">
        <v>0.71499999999999997</v>
      </c>
      <c r="F4" s="31"/>
      <c r="G4" s="41"/>
      <c r="H4" s="17" t="s">
        <v>136</v>
      </c>
      <c r="I4" s="634">
        <v>0.94</v>
      </c>
      <c r="J4" s="434">
        <v>0.96499999999999997</v>
      </c>
      <c r="K4" s="31">
        <v>0.92100000000000004</v>
      </c>
      <c r="L4" s="31">
        <v>0.90400000000000003</v>
      </c>
      <c r="M4" s="31"/>
    </row>
    <row r="5" spans="1:14" ht="13.8">
      <c r="A5" s="17" t="s">
        <v>137</v>
      </c>
      <c r="B5" s="634">
        <v>0.39</v>
      </c>
      <c r="C5" s="434">
        <v>0.50800000000000001</v>
      </c>
      <c r="D5" s="32">
        <v>0.22500000000000001</v>
      </c>
      <c r="E5" s="32">
        <v>0.55400000000000005</v>
      </c>
      <c r="F5" s="32"/>
      <c r="G5" s="41"/>
      <c r="H5" s="17" t="s">
        <v>137</v>
      </c>
      <c r="I5" s="634">
        <v>0.86</v>
      </c>
      <c r="J5" s="434">
        <v>0.83499999999999996</v>
      </c>
      <c r="K5" s="32">
        <v>0.82599999999999996</v>
      </c>
      <c r="L5" s="32">
        <v>0.84199999999999997</v>
      </c>
      <c r="M5" s="32"/>
    </row>
    <row r="6" spans="1:14" ht="14.4" thickBot="1">
      <c r="A6" s="18" t="s">
        <v>138</v>
      </c>
      <c r="B6" s="633">
        <v>0.53</v>
      </c>
      <c r="C6" s="435">
        <v>0.68899999999999995</v>
      </c>
      <c r="D6" s="33">
        <v>0.41</v>
      </c>
      <c r="E6" s="33">
        <v>0.65200000000000002</v>
      </c>
      <c r="F6" s="33"/>
      <c r="G6" s="41"/>
      <c r="H6" s="18" t="s">
        <v>138</v>
      </c>
      <c r="I6" s="633">
        <v>0.92</v>
      </c>
      <c r="J6" s="435">
        <v>0.92200000000000004</v>
      </c>
      <c r="K6" s="33">
        <v>0.89</v>
      </c>
      <c r="L6" s="33">
        <v>0.88</v>
      </c>
      <c r="M6" s="33"/>
    </row>
    <row r="18" spans="1:13" ht="12.75" customHeight="1"/>
    <row r="19" spans="1:13" ht="12.75" customHeight="1">
      <c r="A19" s="11"/>
      <c r="B19" s="11"/>
      <c r="C19" s="11"/>
      <c r="D19" s="9"/>
      <c r="E19" s="9"/>
      <c r="F19" s="9"/>
    </row>
    <row r="20" spans="1:13" ht="12.75" customHeight="1"/>
    <row r="23" spans="1:13" ht="45.75" customHeight="1">
      <c r="A23" s="697" t="s">
        <v>240</v>
      </c>
      <c r="B23" s="697"/>
      <c r="C23" s="697"/>
      <c r="D23" s="697"/>
      <c r="E23" s="697"/>
      <c r="F23" s="697"/>
      <c r="G23" s="697"/>
      <c r="H23" s="697"/>
      <c r="I23" s="697"/>
      <c r="J23" s="697"/>
      <c r="K23" s="697"/>
      <c r="L23" s="697"/>
    </row>
    <row r="24" spans="1:13" ht="6" customHeight="1"/>
    <row r="25" spans="1:13" ht="13.8">
      <c r="A25" s="65" t="s">
        <v>5</v>
      </c>
      <c r="B25" s="65"/>
      <c r="C25" s="65"/>
      <c r="D25" s="66"/>
      <c r="E25" s="66"/>
      <c r="F25" s="66"/>
      <c r="G25" s="12"/>
      <c r="H25" s="65" t="s">
        <v>4</v>
      </c>
      <c r="I25" s="65"/>
      <c r="J25" s="65"/>
      <c r="K25" s="66"/>
      <c r="L25" s="66"/>
      <c r="M25" s="66"/>
    </row>
    <row r="26" spans="1:13" ht="14.4" thickBot="1">
      <c r="A26" s="63"/>
      <c r="B26" s="428">
        <v>2012</v>
      </c>
      <c r="C26" s="428">
        <v>2011</v>
      </c>
      <c r="D26" s="64">
        <v>2010</v>
      </c>
      <c r="E26" s="64">
        <v>2009</v>
      </c>
      <c r="F26" s="64"/>
      <c r="G26" s="12"/>
      <c r="H26" s="63"/>
      <c r="I26" s="428">
        <v>2012</v>
      </c>
      <c r="J26" s="428">
        <v>2011</v>
      </c>
      <c r="K26" s="64">
        <v>2010</v>
      </c>
      <c r="L26" s="64">
        <v>2009</v>
      </c>
      <c r="M26" s="64"/>
    </row>
    <row r="27" spans="1:13" ht="14.4" thickTop="1">
      <c r="A27" s="17" t="s">
        <v>136</v>
      </c>
      <c r="B27" s="634">
        <v>0.7</v>
      </c>
      <c r="C27" s="434">
        <v>0.60399999999999998</v>
      </c>
      <c r="D27" s="433">
        <v>0.51100000000000001</v>
      </c>
      <c r="E27" s="31">
        <v>0.57399999999999995</v>
      </c>
      <c r="F27" s="31"/>
      <c r="G27" s="42"/>
      <c r="H27" s="17" t="s">
        <v>136</v>
      </c>
      <c r="I27" s="634">
        <v>0.99</v>
      </c>
      <c r="J27" s="431">
        <v>0.97499999999999998</v>
      </c>
      <c r="K27" s="31">
        <v>0.95299999999999996</v>
      </c>
      <c r="L27" s="31">
        <v>0.92500000000000004</v>
      </c>
      <c r="M27" s="31"/>
    </row>
    <row r="28" spans="1:13" ht="13.8">
      <c r="A28" s="17" t="s">
        <v>137</v>
      </c>
      <c r="B28" s="634">
        <v>0.57999999999999996</v>
      </c>
      <c r="C28" s="434">
        <v>0.45300000000000001</v>
      </c>
      <c r="D28" s="32">
        <v>0.45200000000000001</v>
      </c>
      <c r="E28" s="32">
        <v>0.45</v>
      </c>
      <c r="F28" s="32"/>
      <c r="G28" s="42"/>
      <c r="H28" s="17" t="s">
        <v>137</v>
      </c>
      <c r="I28" s="634">
        <v>0.97</v>
      </c>
      <c r="J28" s="431">
        <v>0.94499999999999995</v>
      </c>
      <c r="K28" s="32">
        <v>0.88400000000000001</v>
      </c>
      <c r="L28" s="32">
        <v>0.84299999999999997</v>
      </c>
      <c r="M28" s="32"/>
    </row>
    <row r="29" spans="1:13" ht="14.4" thickBot="1">
      <c r="A29" s="18" t="s">
        <v>138</v>
      </c>
      <c r="B29" s="633">
        <v>0.66</v>
      </c>
      <c r="C29" s="435">
        <v>0.55400000000000005</v>
      </c>
      <c r="D29" s="33">
        <v>0.49</v>
      </c>
      <c r="E29" s="33">
        <v>0.52500000000000002</v>
      </c>
      <c r="F29" s="33"/>
      <c r="G29" s="42"/>
      <c r="H29" s="18" t="s">
        <v>138</v>
      </c>
      <c r="I29" s="633">
        <v>0.99</v>
      </c>
      <c r="J29" s="432">
        <v>0.96499999999999997</v>
      </c>
      <c r="K29" s="33">
        <v>0.91</v>
      </c>
      <c r="L29" s="33">
        <v>0.89300000000000002</v>
      </c>
      <c r="M29" s="33"/>
    </row>
    <row r="30" spans="1:13">
      <c r="A30" s="12"/>
      <c r="B30" s="12"/>
      <c r="C30" s="12"/>
      <c r="D30" s="12"/>
      <c r="E30" s="12"/>
      <c r="F30" s="12"/>
      <c r="G30" s="12"/>
      <c r="H30" s="15"/>
      <c r="I30" s="15"/>
      <c r="J30" s="15"/>
      <c r="K30" s="16"/>
      <c r="L30" s="16"/>
    </row>
    <row r="31" spans="1:13">
      <c r="A31" s="12"/>
      <c r="B31" s="12"/>
      <c r="C31" s="12"/>
      <c r="D31" s="12"/>
      <c r="E31" s="12"/>
      <c r="F31" s="12"/>
      <c r="G31" s="12"/>
      <c r="H31"/>
      <c r="I31"/>
      <c r="J31"/>
      <c r="K31"/>
      <c r="L31"/>
    </row>
    <row r="32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2"/>
      <c r="B40" s="12"/>
      <c r="C40" s="12"/>
      <c r="D40" s="12"/>
      <c r="E40" s="12"/>
      <c r="F40" s="12"/>
      <c r="G40" s="12"/>
    </row>
    <row r="41" spans="1:12">
      <c r="A41" s="12"/>
      <c r="B41" s="12"/>
      <c r="C41" s="12"/>
      <c r="D41" s="12"/>
      <c r="E41" s="12"/>
      <c r="F41" s="12"/>
      <c r="G41" s="12"/>
    </row>
    <row r="42" spans="1:12">
      <c r="A42" s="13"/>
      <c r="B42" s="13"/>
      <c r="C42" s="13"/>
      <c r="D42" s="14"/>
      <c r="E42" s="14"/>
      <c r="F42" s="14"/>
      <c r="G42" s="12"/>
    </row>
    <row r="43" spans="1:12">
      <c r="A43" s="12"/>
      <c r="B43" s="12"/>
      <c r="C43" s="12"/>
      <c r="D43" s="12"/>
      <c r="E43" s="12"/>
      <c r="F43" s="12"/>
      <c r="G43" s="12"/>
    </row>
    <row r="44" spans="1:12">
      <c r="A44" s="12"/>
      <c r="B44" s="12"/>
      <c r="C44" s="12"/>
      <c r="D44" s="12"/>
      <c r="E44" s="12"/>
      <c r="F44" s="12"/>
      <c r="G44" s="12"/>
    </row>
    <row r="45" spans="1:12">
      <c r="A45" s="12"/>
      <c r="B45" s="12"/>
      <c r="C45" s="12"/>
      <c r="D45" s="12"/>
      <c r="E45" s="12"/>
      <c r="F45" s="12"/>
      <c r="G45" s="12"/>
    </row>
    <row r="46" spans="1:12">
      <c r="A46" s="12"/>
      <c r="B46" s="12"/>
      <c r="C46" s="12"/>
      <c r="D46" s="12"/>
      <c r="E46" s="12"/>
      <c r="F46" s="12"/>
      <c r="G46" s="12"/>
    </row>
  </sheetData>
  <mergeCells count="2">
    <mergeCell ref="A1:L1"/>
    <mergeCell ref="A23:L23"/>
  </mergeCells>
  <phoneticPr fontId="16" type="noConversion"/>
  <pageMargins left="0.59055118110236227" right="0" top="0.59055118110236227" bottom="0" header="0.43307086614173229" footer="0.51181102362204722"/>
  <pageSetup paperSize="9" scale="53" orientation="landscape" horizontalDpi="4294967294" r:id="rId1"/>
  <headerFooter alignWithMargins="0">
    <oddHeader>&amp;R&amp;9&amp;A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17"/>
  <sheetViews>
    <sheetView workbookViewId="0">
      <selection activeCell="F16" sqref="F16"/>
    </sheetView>
  </sheetViews>
  <sheetFormatPr defaultColWidth="9.109375" defaultRowHeight="13.2"/>
  <cols>
    <col min="1" max="1" width="17.109375" style="2" customWidth="1"/>
    <col min="2" max="3" width="16.6640625" style="2" customWidth="1"/>
    <col min="4" max="4" width="14.44140625" style="2" customWidth="1"/>
    <col min="5" max="9" width="16.6640625" style="2" customWidth="1"/>
    <col min="10" max="10" width="17.109375" style="2" customWidth="1"/>
    <col min="11" max="16384" width="9.109375" style="2"/>
  </cols>
  <sheetData>
    <row r="1" spans="1:9" ht="36" customHeight="1">
      <c r="A1" s="709" t="s">
        <v>241</v>
      </c>
      <c r="B1" s="709"/>
      <c r="C1" s="709"/>
      <c r="D1" s="709"/>
      <c r="E1" s="709"/>
      <c r="F1" s="709"/>
      <c r="G1" s="709"/>
      <c r="H1" s="709"/>
      <c r="I1" s="709"/>
    </row>
    <row r="3" spans="1:9">
      <c r="A3" s="708" t="s">
        <v>63</v>
      </c>
      <c r="B3" s="708" t="s">
        <v>67</v>
      </c>
      <c r="C3" s="708" t="s">
        <v>68</v>
      </c>
      <c r="D3" s="708" t="s">
        <v>69</v>
      </c>
      <c r="E3" s="666" t="s">
        <v>76</v>
      </c>
      <c r="F3" s="666"/>
      <c r="G3" s="666"/>
      <c r="H3" s="666"/>
      <c r="I3" s="666"/>
    </row>
    <row r="4" spans="1:9" ht="16.5" customHeight="1">
      <c r="A4" s="708"/>
      <c r="B4" s="708"/>
      <c r="C4" s="708"/>
      <c r="D4" s="708"/>
      <c r="E4" s="666" t="s">
        <v>70</v>
      </c>
      <c r="F4" s="666" t="s">
        <v>71</v>
      </c>
      <c r="G4" s="666"/>
      <c r="H4" s="666" t="s">
        <v>74</v>
      </c>
      <c r="I4" s="666"/>
    </row>
    <row r="5" spans="1:9" ht="30.75" customHeight="1">
      <c r="A5" s="708"/>
      <c r="B5" s="708"/>
      <c r="C5" s="708"/>
      <c r="D5" s="708"/>
      <c r="E5" s="666"/>
      <c r="F5" s="28" t="s">
        <v>72</v>
      </c>
      <c r="G5" s="28" t="s">
        <v>73</v>
      </c>
      <c r="H5" s="28" t="s">
        <v>72</v>
      </c>
      <c r="I5" s="28" t="s">
        <v>75</v>
      </c>
    </row>
    <row r="6" spans="1:9">
      <c r="A6" s="5" t="s">
        <v>65</v>
      </c>
      <c r="B6" s="4">
        <v>10</v>
      </c>
      <c r="C6" s="4">
        <v>5</v>
      </c>
      <c r="D6" s="4">
        <v>2</v>
      </c>
      <c r="E6" s="6">
        <v>0</v>
      </c>
      <c r="F6" s="6">
        <v>0</v>
      </c>
      <c r="G6" s="6">
        <v>2</v>
      </c>
      <c r="H6" s="6">
        <v>1</v>
      </c>
      <c r="I6" s="6">
        <v>0</v>
      </c>
    </row>
    <row r="7" spans="1:9">
      <c r="A7" s="3" t="s">
        <v>64</v>
      </c>
      <c r="B7" s="4">
        <v>14</v>
      </c>
      <c r="C7" s="4">
        <v>7</v>
      </c>
      <c r="D7" s="4">
        <v>1</v>
      </c>
      <c r="E7" s="4">
        <v>2</v>
      </c>
      <c r="F7" s="4">
        <v>2</v>
      </c>
      <c r="G7" s="4">
        <v>1</v>
      </c>
      <c r="H7" s="4">
        <v>1</v>
      </c>
      <c r="I7" s="4">
        <v>0</v>
      </c>
    </row>
    <row r="8" spans="1:9">
      <c r="A8" s="430" t="s">
        <v>83</v>
      </c>
      <c r="B8" s="429">
        <v>3</v>
      </c>
      <c r="C8" s="429">
        <v>1</v>
      </c>
      <c r="D8" s="429">
        <v>1</v>
      </c>
      <c r="E8" s="429">
        <v>0</v>
      </c>
      <c r="F8" s="429">
        <v>0</v>
      </c>
      <c r="G8" s="429">
        <v>1</v>
      </c>
      <c r="H8" s="429">
        <v>0</v>
      </c>
      <c r="I8" s="429">
        <v>0</v>
      </c>
    </row>
    <row r="9" spans="1:9">
      <c r="A9" s="430" t="s">
        <v>203</v>
      </c>
      <c r="B9" s="429">
        <v>2</v>
      </c>
      <c r="C9" s="429">
        <v>0</v>
      </c>
      <c r="D9" s="429">
        <v>0</v>
      </c>
      <c r="E9" s="429">
        <v>0</v>
      </c>
      <c r="F9" s="429">
        <v>1</v>
      </c>
      <c r="G9" s="429">
        <v>1</v>
      </c>
      <c r="H9" s="429">
        <v>0</v>
      </c>
      <c r="I9" s="429">
        <v>0</v>
      </c>
    </row>
    <row r="10" spans="1:9">
      <c r="A10" s="430" t="s">
        <v>82</v>
      </c>
      <c r="B10" s="429">
        <v>2</v>
      </c>
      <c r="C10" s="429">
        <v>2</v>
      </c>
      <c r="D10" s="429">
        <v>0</v>
      </c>
      <c r="E10" s="429">
        <v>0</v>
      </c>
      <c r="F10" s="429">
        <v>0</v>
      </c>
      <c r="G10" s="429">
        <v>0</v>
      </c>
      <c r="H10" s="429">
        <v>0</v>
      </c>
      <c r="I10" s="429">
        <v>0</v>
      </c>
    </row>
    <row r="11" spans="1:9" ht="13.8" thickBot="1">
      <c r="A11" s="56" t="s">
        <v>85</v>
      </c>
      <c r="B11" s="57">
        <v>1</v>
      </c>
      <c r="C11" s="57">
        <v>1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</row>
    <row r="12" spans="1:9" ht="19.5" customHeight="1" thickTop="1">
      <c r="A12" s="49" t="s">
        <v>66</v>
      </c>
      <c r="B12" s="50">
        <f>SUM(B6:B11)</f>
        <v>32</v>
      </c>
      <c r="C12" s="50">
        <f t="shared" ref="C12:I12" si="0">SUM(C6:C11)</f>
        <v>16</v>
      </c>
      <c r="D12" s="50">
        <f t="shared" si="0"/>
        <v>4</v>
      </c>
      <c r="E12" s="50">
        <f t="shared" si="0"/>
        <v>2</v>
      </c>
      <c r="F12" s="50">
        <f t="shared" si="0"/>
        <v>3</v>
      </c>
      <c r="G12" s="50">
        <f t="shared" si="0"/>
        <v>5</v>
      </c>
      <c r="H12" s="50">
        <f t="shared" si="0"/>
        <v>2</v>
      </c>
      <c r="I12" s="50">
        <f t="shared" si="0"/>
        <v>0</v>
      </c>
    </row>
    <row r="15" spans="1:9">
      <c r="E15" s="21"/>
      <c r="F15" s="21"/>
    </row>
    <row r="16" spans="1:9">
      <c r="D16" s="21"/>
    </row>
    <row r="17" spans="4:4">
      <c r="D17" s="21"/>
    </row>
  </sheetData>
  <mergeCells count="9">
    <mergeCell ref="C3:C5"/>
    <mergeCell ref="B3:B5"/>
    <mergeCell ref="A3:A5"/>
    <mergeCell ref="A1:I1"/>
    <mergeCell ref="F4:G4"/>
    <mergeCell ref="E4:E5"/>
    <mergeCell ref="H4:I4"/>
    <mergeCell ref="E3:I3"/>
    <mergeCell ref="D3:D5"/>
  </mergeCells>
  <phoneticPr fontId="7" type="noConversion"/>
  <pageMargins left="0.59055118110236227" right="0.19685039370078741" top="0.59055118110236227" bottom="0.19685039370078741" header="0.43307086614173229" footer="0.51181102362204722"/>
  <pageSetup paperSize="9" scale="87" orientation="landscape" horizontalDpi="4294967294" r:id="rId1"/>
  <headerFooter alignWithMargins="0">
    <oddHeader>&amp;R&amp;8&amp;A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F41"/>
  <sheetViews>
    <sheetView workbookViewId="0">
      <selection activeCell="F14" sqref="F14"/>
    </sheetView>
  </sheetViews>
  <sheetFormatPr defaultRowHeight="13.2"/>
  <cols>
    <col min="1" max="1" width="37.88671875" customWidth="1"/>
    <col min="2" max="2" width="37.5546875" customWidth="1"/>
    <col min="3" max="6" width="15.6640625" customWidth="1"/>
  </cols>
  <sheetData>
    <row r="1" spans="1:6" ht="42" customHeight="1">
      <c r="A1" s="710" t="s">
        <v>236</v>
      </c>
      <c r="B1" s="710"/>
      <c r="C1" s="710"/>
      <c r="D1" s="710"/>
      <c r="E1" s="710"/>
      <c r="F1" s="710"/>
    </row>
    <row r="3" spans="1:6" ht="18.75" customHeight="1">
      <c r="A3" s="713" t="s">
        <v>2</v>
      </c>
      <c r="B3" s="711" t="s">
        <v>235</v>
      </c>
      <c r="C3" s="718" t="s">
        <v>32</v>
      </c>
      <c r="D3" s="719"/>
      <c r="E3" s="719"/>
      <c r="F3" s="720"/>
    </row>
    <row r="4" spans="1:6" ht="54.75" customHeight="1">
      <c r="A4" s="713"/>
      <c r="B4" s="712"/>
      <c r="C4" s="7" t="s">
        <v>33</v>
      </c>
      <c r="D4" s="7" t="s">
        <v>56</v>
      </c>
      <c r="E4" s="7" t="s">
        <v>34</v>
      </c>
      <c r="F4" s="7" t="s">
        <v>56</v>
      </c>
    </row>
    <row r="5" spans="1:6" ht="17.25" customHeight="1">
      <c r="A5" s="17" t="s">
        <v>136</v>
      </c>
      <c r="B5" s="40">
        <v>509</v>
      </c>
      <c r="C5" s="40">
        <v>509</v>
      </c>
      <c r="D5" s="27">
        <f>C5/B5</f>
        <v>1</v>
      </c>
      <c r="E5" s="40">
        <v>25</v>
      </c>
      <c r="F5" s="27">
        <f>E5/C5</f>
        <v>4.9115913555992138E-2</v>
      </c>
    </row>
    <row r="6" spans="1:6" ht="17.25" customHeight="1">
      <c r="A6" s="17" t="s">
        <v>137</v>
      </c>
      <c r="B6" s="40">
        <v>251</v>
      </c>
      <c r="C6" s="40">
        <v>251</v>
      </c>
      <c r="D6" s="27">
        <f>C6/B6</f>
        <v>1</v>
      </c>
      <c r="E6" s="40">
        <v>5</v>
      </c>
      <c r="F6" s="27">
        <f>E6/C6</f>
        <v>1.9920318725099601E-2</v>
      </c>
    </row>
    <row r="7" spans="1:6" ht="17.25" customHeight="1" thickBot="1">
      <c r="A7" s="58"/>
      <c r="B7" s="52"/>
      <c r="C7" s="52"/>
      <c r="D7" s="51"/>
      <c r="E7" s="52"/>
      <c r="F7" s="51"/>
    </row>
    <row r="8" spans="1:6" ht="17.25" customHeight="1" thickTop="1">
      <c r="A8" s="59" t="s">
        <v>146</v>
      </c>
      <c r="B8" s="60">
        <v>749</v>
      </c>
      <c r="C8" s="60">
        <v>30</v>
      </c>
      <c r="D8" s="61">
        <f>C8/B8</f>
        <v>4.0053404539385849E-2</v>
      </c>
      <c r="E8" s="60">
        <v>30</v>
      </c>
      <c r="F8" s="61">
        <f>E8/C8</f>
        <v>1</v>
      </c>
    </row>
    <row r="9" spans="1:6">
      <c r="B9" t="s">
        <v>166</v>
      </c>
    </row>
    <row r="10" spans="1:6" ht="13.8" thickBot="1"/>
    <row r="11" spans="1:6" ht="16.2" thickBot="1">
      <c r="A11" s="714" t="s">
        <v>40</v>
      </c>
      <c r="B11" s="716" t="s">
        <v>147</v>
      </c>
      <c r="C11" s="717"/>
      <c r="D11" s="714" t="s">
        <v>56</v>
      </c>
    </row>
    <row r="12" spans="1:6" ht="16.2" thickBot="1">
      <c r="A12" s="715"/>
      <c r="B12" s="157" t="s">
        <v>148</v>
      </c>
      <c r="C12" s="157" t="s">
        <v>149</v>
      </c>
      <c r="D12" s="715"/>
    </row>
    <row r="13" spans="1:6" ht="18.600000000000001" thickBot="1">
      <c r="A13" s="238" t="s">
        <v>101</v>
      </c>
      <c r="B13" s="157"/>
      <c r="C13" s="157"/>
      <c r="D13" s="239"/>
    </row>
    <row r="14" spans="1:6" ht="18.600000000000001" thickBot="1">
      <c r="A14" s="238" t="s">
        <v>102</v>
      </c>
      <c r="B14" s="157"/>
      <c r="C14" s="157"/>
      <c r="D14" s="239"/>
    </row>
    <row r="15" spans="1:6" ht="18.600000000000001" thickBot="1">
      <c r="A15" s="238" t="s">
        <v>103</v>
      </c>
      <c r="B15" s="157"/>
      <c r="C15" s="157"/>
      <c r="D15" s="239"/>
    </row>
    <row r="16" spans="1:6" ht="18.600000000000001" thickBot="1">
      <c r="A16" s="238" t="s">
        <v>150</v>
      </c>
      <c r="B16" s="157"/>
      <c r="C16" s="157"/>
      <c r="D16" s="239" t="e">
        <f>C16/B16</f>
        <v>#DIV/0!</v>
      </c>
    </row>
    <row r="17" spans="1:4" ht="18.600000000000001" thickBot="1">
      <c r="A17" s="238" t="s">
        <v>105</v>
      </c>
      <c r="B17" s="157"/>
      <c r="C17" s="157"/>
      <c r="D17" s="239"/>
    </row>
    <row r="18" spans="1:4" ht="18.600000000000001" thickBot="1">
      <c r="A18" s="238" t="s">
        <v>106</v>
      </c>
      <c r="B18" s="157"/>
      <c r="C18" s="157"/>
      <c r="D18" s="239" t="e">
        <f>C18/B18</f>
        <v>#DIV/0!</v>
      </c>
    </row>
    <row r="19" spans="1:4" ht="18.600000000000001" thickBot="1">
      <c r="A19" s="238" t="s">
        <v>107</v>
      </c>
      <c r="B19" s="157"/>
      <c r="C19" s="157"/>
      <c r="D19" s="239"/>
    </row>
    <row r="20" spans="1:4" ht="18.600000000000001" thickBot="1">
      <c r="A20" s="238" t="s">
        <v>151</v>
      </c>
      <c r="B20" s="157"/>
      <c r="C20" s="157"/>
      <c r="D20" s="239" t="e">
        <f>C20/B20</f>
        <v>#DIV/0!</v>
      </c>
    </row>
    <row r="21" spans="1:4" ht="18.600000000000001" thickBot="1">
      <c r="A21" s="238" t="s">
        <v>109</v>
      </c>
      <c r="B21" s="157"/>
      <c r="C21" s="157"/>
      <c r="D21" s="239" t="e">
        <f>C21/B21</f>
        <v>#DIV/0!</v>
      </c>
    </row>
    <row r="22" spans="1:4" ht="18.600000000000001" thickBot="1">
      <c r="A22" s="238" t="s">
        <v>110</v>
      </c>
      <c r="B22" s="157"/>
      <c r="C22" s="157"/>
      <c r="D22" s="239"/>
    </row>
    <row r="23" spans="1:4" ht="18.600000000000001" thickBot="1">
      <c r="A23" s="238" t="s">
        <v>152</v>
      </c>
      <c r="B23" s="157"/>
      <c r="C23" s="157"/>
      <c r="D23" s="239" t="e">
        <f>C23/B23</f>
        <v>#DIV/0!</v>
      </c>
    </row>
    <row r="24" spans="1:4" ht="18.600000000000001" thickBot="1">
      <c r="A24" s="238" t="s">
        <v>112</v>
      </c>
      <c r="B24" s="157"/>
      <c r="C24" s="157"/>
      <c r="D24" s="239"/>
    </row>
    <row r="25" spans="1:4" ht="18.600000000000001" thickBot="1">
      <c r="A25" s="238" t="s">
        <v>113</v>
      </c>
      <c r="B25" s="157"/>
      <c r="C25" s="157"/>
      <c r="D25" s="239" t="e">
        <f>C25/B25</f>
        <v>#DIV/0!</v>
      </c>
    </row>
    <row r="26" spans="1:4" ht="18.600000000000001" thickBot="1">
      <c r="A26" s="238" t="s">
        <v>153</v>
      </c>
      <c r="B26" s="157"/>
      <c r="C26" s="157"/>
      <c r="D26" s="239"/>
    </row>
    <row r="27" spans="1:4" ht="18.600000000000001" thickBot="1">
      <c r="A27" s="238" t="s">
        <v>154</v>
      </c>
      <c r="B27" s="157"/>
      <c r="C27" s="157"/>
      <c r="D27" s="239"/>
    </row>
    <row r="28" spans="1:4" ht="18.600000000000001" thickBot="1">
      <c r="A28" s="238" t="s">
        <v>116</v>
      </c>
      <c r="B28" s="157"/>
      <c r="C28" s="157"/>
      <c r="D28" s="239"/>
    </row>
    <row r="29" spans="1:4" ht="18.600000000000001" thickBot="1">
      <c r="A29" s="238" t="s">
        <v>117</v>
      </c>
      <c r="B29" s="157"/>
      <c r="C29" s="157"/>
      <c r="D29" s="239" t="e">
        <f>C29/B29</f>
        <v>#DIV/0!</v>
      </c>
    </row>
    <row r="30" spans="1:4" ht="18.600000000000001" thickBot="1">
      <c r="A30" s="238" t="s">
        <v>118</v>
      </c>
      <c r="B30" s="157"/>
      <c r="C30" s="157"/>
      <c r="D30" s="239"/>
    </row>
    <row r="31" spans="1:4" ht="18.600000000000001" thickBot="1">
      <c r="A31" s="238" t="s">
        <v>155</v>
      </c>
      <c r="B31" s="157"/>
      <c r="C31" s="157"/>
      <c r="D31" s="239"/>
    </row>
    <row r="32" spans="1:4" ht="18.600000000000001" thickBot="1">
      <c r="A32" s="238" t="s">
        <v>156</v>
      </c>
      <c r="B32" s="157"/>
      <c r="C32" s="157"/>
      <c r="D32" s="239" t="e">
        <f t="shared" ref="D32:D41" si="0">C32/B32</f>
        <v>#DIV/0!</v>
      </c>
    </row>
    <row r="33" spans="1:4" ht="18.600000000000001" thickBot="1">
      <c r="A33" s="238" t="s">
        <v>157</v>
      </c>
      <c r="B33" s="157"/>
      <c r="C33" s="157"/>
      <c r="D33" s="239" t="e">
        <f t="shared" si="0"/>
        <v>#DIV/0!</v>
      </c>
    </row>
    <row r="34" spans="1:4" ht="18.600000000000001" thickBot="1">
      <c r="A34" s="238" t="s">
        <v>158</v>
      </c>
      <c r="B34" s="157"/>
      <c r="C34" s="157"/>
      <c r="D34" s="239" t="e">
        <f t="shared" si="0"/>
        <v>#DIV/0!</v>
      </c>
    </row>
    <row r="35" spans="1:4" ht="18.600000000000001" thickBot="1">
      <c r="A35" s="238" t="s">
        <v>159</v>
      </c>
      <c r="B35" s="157"/>
      <c r="C35" s="157"/>
      <c r="D35" s="239" t="e">
        <f t="shared" si="0"/>
        <v>#DIV/0!</v>
      </c>
    </row>
    <row r="36" spans="1:4" ht="18.600000000000001" thickBot="1">
      <c r="A36" s="238" t="s">
        <v>160</v>
      </c>
      <c r="B36" s="157"/>
      <c r="C36" s="157"/>
      <c r="D36" s="239" t="e">
        <f t="shared" si="0"/>
        <v>#DIV/0!</v>
      </c>
    </row>
    <row r="37" spans="1:4" ht="18.600000000000001" thickBot="1">
      <c r="A37" s="238" t="s">
        <v>161</v>
      </c>
      <c r="B37" s="157"/>
      <c r="C37" s="157"/>
      <c r="D37" s="239" t="e">
        <f t="shared" si="0"/>
        <v>#DIV/0!</v>
      </c>
    </row>
    <row r="38" spans="1:4" ht="18.600000000000001" thickBot="1">
      <c r="A38" s="238" t="s">
        <v>162</v>
      </c>
      <c r="B38" s="157"/>
      <c r="C38" s="157"/>
      <c r="D38" s="239" t="e">
        <f t="shared" si="0"/>
        <v>#DIV/0!</v>
      </c>
    </row>
    <row r="39" spans="1:4" ht="18.600000000000001" thickBot="1">
      <c r="A39" s="238" t="s">
        <v>163</v>
      </c>
      <c r="B39" s="157"/>
      <c r="C39" s="157"/>
      <c r="D39" s="239" t="e">
        <f t="shared" si="0"/>
        <v>#DIV/0!</v>
      </c>
    </row>
    <row r="40" spans="1:4" ht="18.600000000000001" thickBot="1">
      <c r="A40" s="238" t="s">
        <v>164</v>
      </c>
      <c r="B40" s="157"/>
      <c r="C40" s="157"/>
      <c r="D40" s="239" t="e">
        <f t="shared" si="0"/>
        <v>#DIV/0!</v>
      </c>
    </row>
    <row r="41" spans="1:4" ht="18.600000000000001" thickBot="1">
      <c r="A41" s="238" t="s">
        <v>165</v>
      </c>
      <c r="B41" s="157"/>
      <c r="C41" s="157"/>
      <c r="D41" s="239" t="e">
        <f t="shared" si="0"/>
        <v>#DIV/0!</v>
      </c>
    </row>
  </sheetData>
  <mergeCells count="7">
    <mergeCell ref="A1:F1"/>
    <mergeCell ref="B3:B4"/>
    <mergeCell ref="A3:A4"/>
    <mergeCell ref="A11:A12"/>
    <mergeCell ref="B11:C11"/>
    <mergeCell ref="D11:D12"/>
    <mergeCell ref="C3:F3"/>
  </mergeCells>
  <phoneticPr fontId="2" type="noConversion"/>
  <pageMargins left="0.59055118110236227" right="0" top="0.59055118110236227" bottom="0.39370078740157483" header="0.43307086614173229" footer="0.51181102362204722"/>
  <pageSetup paperSize="9" scale="65" orientation="landscape" horizontalDpi="4294967294" r:id="rId1"/>
  <headerFooter alignWithMargins="0">
    <oddHeader>&amp;R&amp;8&amp;A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общие сведения</vt:lpstr>
      <vt:lpstr>город,район,округ, регион</vt:lpstr>
      <vt:lpstr>диаграмма ср. балл</vt:lpstr>
      <vt:lpstr>диаграмма ср. оценка</vt:lpstr>
      <vt:lpstr>выбор экз</vt:lpstr>
      <vt:lpstr>выбор экз В.отд.</vt:lpstr>
      <vt:lpstr>форма сдачи</vt:lpstr>
      <vt:lpstr>наиб наим балл</vt:lpstr>
      <vt:lpstr>оценки по алгебре</vt:lpstr>
      <vt:lpstr>оценки по алгебре В.отд.</vt:lpstr>
      <vt:lpstr>оценки по русскому</vt:lpstr>
      <vt:lpstr>оценки по русскому В.отд.</vt:lpstr>
      <vt:lpstr>оценки по физике</vt:lpstr>
      <vt:lpstr>оценки по истории</vt:lpstr>
      <vt:lpstr>оценки по истории В.отд.</vt:lpstr>
      <vt:lpstr>оценки по химии</vt:lpstr>
      <vt:lpstr>оценки по биологии в.отд.</vt:lpstr>
      <vt:lpstr>оценки по географии в.отд.</vt:lpstr>
      <vt:lpstr>оценки по обществознанию</vt:lpstr>
      <vt:lpstr>Оценки по информат</vt:lpstr>
      <vt:lpstr>Оценки по английскому</vt:lpstr>
      <vt:lpstr>Оценки по литерат</vt:lpstr>
      <vt:lpstr>средний балл</vt:lpstr>
      <vt:lpstr>качество знаний алгебра</vt:lpstr>
      <vt:lpstr>качество знаний алгебра В.отд.</vt:lpstr>
      <vt:lpstr>17</vt:lpstr>
      <vt:lpstr>качество знаний рус.яз.</vt:lpstr>
      <vt:lpstr>качество знаний рус.яз.В.отд.</vt:lpstr>
      <vt:lpstr>19</vt:lpstr>
      <vt:lpstr>качество знаний город и район</vt:lpstr>
      <vt:lpstr>21</vt:lpstr>
      <vt:lpstr>22</vt:lpstr>
      <vt:lpstr>Лист1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</dc:creator>
  <cp:lastModifiedBy>book</cp:lastModifiedBy>
  <cp:lastPrinted>2012-11-08T11:53:02Z</cp:lastPrinted>
  <dcterms:created xsi:type="dcterms:W3CDTF">2009-06-19T11:28:52Z</dcterms:created>
  <dcterms:modified xsi:type="dcterms:W3CDTF">2012-11-12T10:53:30Z</dcterms:modified>
</cp:coreProperties>
</file>